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90" windowHeight="8190" tabRatio="447" activeTab="3"/>
  </bookViews>
  <sheets>
    <sheet name="прил.2 доходы" sheetId="14" r:id="rId1"/>
    <sheet name="прил.4" sheetId="13" r:id="rId2"/>
    <sheet name="прил.5" sheetId="12" r:id="rId3"/>
    <sheet name="прил.6" sheetId="11" r:id="rId4"/>
  </sheets>
  <externalReferences>
    <externalReference r:id="rId5"/>
  </externalReferences>
  <definedNames>
    <definedName name="_xlnm._FilterDatabase" localSheetId="3" hidden="1">прил.6!$I$9:$I$111</definedName>
    <definedName name="_xlnm.Print_Area" localSheetId="1">прил.4!$A$1:$G$36</definedName>
    <definedName name="_xlnm.Print_Area" localSheetId="2">прил.5!$C$1:$F$38</definedName>
    <definedName name="_xlnm.Print_Area" localSheetId="3">прил.6!$E$1:$M$112</definedName>
  </definedNames>
  <calcPr calcId="125725"/>
</workbook>
</file>

<file path=xl/calcChain.xml><?xml version="1.0" encoding="utf-8"?>
<calcChain xmlns="http://schemas.openxmlformats.org/spreadsheetml/2006/main">
  <c r="M42" i="11"/>
  <c r="C13" i="14"/>
  <c r="C5"/>
  <c r="C15"/>
  <c r="M108" i="11"/>
  <c r="M104" s="1"/>
  <c r="M103" s="1"/>
  <c r="M100"/>
  <c r="M96"/>
  <c r="M94"/>
  <c r="M93" s="1"/>
  <c r="M92" s="1"/>
  <c r="M90"/>
  <c r="M89" s="1"/>
  <c r="M81"/>
  <c r="M75"/>
  <c r="M62"/>
  <c r="M61" s="1"/>
  <c r="M60" s="1"/>
  <c r="M59" s="1"/>
  <c r="M56"/>
  <c r="M55" s="1"/>
  <c r="M53"/>
  <c r="M52" s="1"/>
  <c r="M48"/>
  <c r="M47" s="1"/>
  <c r="M46" s="1"/>
  <c r="M41"/>
  <c r="M40" s="1"/>
  <c r="M39" s="1"/>
  <c r="M14"/>
  <c r="M13" s="1"/>
  <c r="M12" s="1"/>
  <c r="M37"/>
  <c r="M36" s="1"/>
  <c r="M26"/>
  <c r="M25" s="1"/>
  <c r="M18"/>
  <c r="M17" s="1"/>
  <c r="M16" s="1"/>
  <c r="M45" l="1"/>
  <c r="M73"/>
  <c r="M72" s="1"/>
  <c r="F14" i="12"/>
  <c r="F33"/>
  <c r="F20"/>
  <c r="G25" i="13"/>
  <c r="G19"/>
  <c r="L100" i="11"/>
  <c r="L84" s="1"/>
  <c r="G33" i="13"/>
  <c r="G32" s="1"/>
  <c r="G31" s="1"/>
  <c r="G30" s="1"/>
  <c r="G28"/>
  <c r="G27" s="1"/>
  <c r="G24"/>
  <c r="G18"/>
  <c r="G17" s="1"/>
  <c r="G13"/>
  <c r="G12" s="1"/>
  <c r="G11" s="1"/>
  <c r="L104" i="11"/>
  <c r="L103"/>
  <c r="L18"/>
  <c r="L17" s="1"/>
  <c r="L16" s="1"/>
  <c r="L11" s="1"/>
  <c r="L59"/>
  <c r="L58" s="1"/>
  <c r="F26" i="12"/>
  <c r="F22"/>
  <c r="M20" i="11"/>
  <c r="M21"/>
  <c r="M28"/>
  <c r="M29"/>
  <c r="M30"/>
  <c r="M31"/>
  <c r="M33"/>
  <c r="M32" s="1"/>
  <c r="M34"/>
  <c r="M35"/>
  <c r="M50"/>
  <c r="M51"/>
  <c r="M67"/>
  <c r="M58" s="1"/>
  <c r="M68"/>
  <c r="M69"/>
  <c r="M70"/>
  <c r="M71"/>
  <c r="M86"/>
  <c r="M85" s="1"/>
  <c r="M84" s="1"/>
  <c r="M83" s="1"/>
  <c r="M87"/>
  <c r="M88"/>
  <c r="L74"/>
  <c r="L73" s="1"/>
  <c r="F29" i="12"/>
  <c r="O56" i="11"/>
  <c r="O55"/>
  <c r="O53"/>
  <c r="F31" i="12"/>
  <c r="F36"/>
  <c r="M11" i="11" l="1"/>
  <c r="M111" s="1"/>
  <c r="L72"/>
  <c r="L83"/>
  <c r="G23" i="13"/>
  <c r="G22" s="1"/>
  <c r="G34"/>
  <c r="G16"/>
  <c r="F12" i="12"/>
  <c r="L111" i="11" l="1"/>
</calcChain>
</file>

<file path=xl/sharedStrings.xml><?xml version="1.0" encoding="utf-8"?>
<sst xmlns="http://schemas.openxmlformats.org/spreadsheetml/2006/main" count="732" uniqueCount="202">
  <si>
    <t>Дорожное хозяйство (дорожные фонды)</t>
  </si>
  <si>
    <t>Код бюджетной</t>
  </si>
  <si>
    <t>классификации</t>
  </si>
  <si>
    <t>Всего расходов</t>
  </si>
  <si>
    <t>в том числе:</t>
  </si>
  <si>
    <t>00</t>
  </si>
  <si>
    <t>Наименование</t>
  </si>
  <si>
    <t>И.М.Триполец</t>
  </si>
  <si>
    <t>Мероприятия по предупреждению и ликвидации последствий чрезвычайных ситуаций и стихийных бедствий</t>
  </si>
  <si>
    <t>Сумма</t>
  </si>
  <si>
    <t>1</t>
  </si>
  <si>
    <t>2</t>
  </si>
  <si>
    <t>3</t>
  </si>
  <si>
    <t>4</t>
  </si>
  <si>
    <t>5</t>
  </si>
  <si>
    <t>Прочие расходы</t>
  </si>
  <si>
    <t>10</t>
  </si>
  <si>
    <t>11</t>
  </si>
  <si>
    <t>12</t>
  </si>
  <si>
    <t>13</t>
  </si>
  <si>
    <t>013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</si>
  <si>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</si>
  <si>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</si>
  <si>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</si>
  <si>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</si>
  <si>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</si>
  <si>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</si>
  <si>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</si>
  <si>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</si>
  <si>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</si>
  <si>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</si>
  <si>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</si>
  <si>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</si>
  <si>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</si>
  <si>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</si>
  <si>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</si>
  <si>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</si>
  <si>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</si>
  <si>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05</t>
  </si>
  <si>
    <t>Резервные фонды</t>
  </si>
  <si>
    <t>070 00 00</t>
  </si>
  <si>
    <t>Резервные фонды местных администраций</t>
  </si>
  <si>
    <t>070 05 00</t>
  </si>
  <si>
    <t>Образование и организация деятельности административных комиссий</t>
  </si>
  <si>
    <t>002 95 00</t>
  </si>
  <si>
    <t xml:space="preserve"> Уплата налога на имущество организаций и земельного налога</t>
  </si>
  <si>
    <t>002 98 00</t>
  </si>
  <si>
    <t xml:space="preserve">Резервные фонды </t>
  </si>
  <si>
    <t>Другие общегосударственные вопросы</t>
  </si>
  <si>
    <t>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</si>
  <si>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</si>
  <si>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</si>
  <si>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</si>
  <si>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</si>
  <si>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795 06 03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</si>
  <si>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</si>
  <si>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</si>
  <si>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</si>
  <si>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
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</si>
  <si>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</si>
  <si>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</si>
  <si>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</si>
  <si>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</si>
  <si>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</si>
  <si>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</si>
  <si>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</si>
  <si>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</si>
  <si>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</si>
  <si>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экономика</t>
  </si>
  <si>
    <t>Дорожное хозяйство</t>
  </si>
  <si>
    <t>315 00 00</t>
  </si>
  <si>
    <t>Поддержка дорожного хозяйства</t>
  </si>
  <si>
    <t>315 02 00</t>
  </si>
  <si>
    <t>315 02 01</t>
  </si>
  <si>
    <t>Жилищно-коммунальное хозяйство</t>
  </si>
  <si>
    <t xml:space="preserve"> Благоустройство</t>
  </si>
  <si>
    <t>600 00 00</t>
  </si>
  <si>
    <t xml:space="preserve"> Уличное освещение</t>
  </si>
  <si>
    <t>600 01 00</t>
  </si>
  <si>
    <t xml:space="preserve">600 01 00 </t>
  </si>
  <si>
    <t>600 05 00</t>
  </si>
  <si>
    <t xml:space="preserve">600 05 00 </t>
  </si>
  <si>
    <t>08</t>
  </si>
  <si>
    <t>Культура</t>
  </si>
  <si>
    <t>Обеспечение деятельности подведомственных учреждений</t>
  </si>
  <si>
    <t>440 99 00</t>
  </si>
  <si>
    <t>Библиотеки</t>
  </si>
  <si>
    <t>442 00 00</t>
  </si>
  <si>
    <t>442 99 00</t>
  </si>
  <si>
    <t>795 06 01</t>
  </si>
  <si>
    <t>Физическая культура и спорт</t>
  </si>
  <si>
    <t>795 06 02</t>
  </si>
  <si>
    <t>Иные межбюджетные трансферты</t>
  </si>
  <si>
    <t>ВСЕГО РАСХОДОВ</t>
  </si>
  <si>
    <t xml:space="preserve">Глава Кубанского сельского поселения     </t>
  </si>
  <si>
    <t>Мероприятия по ликвидации чрезвычайных ситуаций и стихийных бедствий, выполняемые в рамках специальных решений</t>
  </si>
  <si>
    <t>218 91 00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</si>
  <si>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</si>
  <si>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</si>
  <si>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Благоустройство</t>
  </si>
  <si>
    <t>Мероприятия в области строительства, архитектуры и градостроительства</t>
  </si>
  <si>
    <t>338 00 00</t>
  </si>
  <si>
    <t>Другие вопросы в области национальной экономики</t>
  </si>
  <si>
    <t>031</t>
  </si>
  <si>
    <t>Выполнение муниципального задания, в том числе содержание имущества</t>
  </si>
  <si>
    <t>440 99 01</t>
  </si>
  <si>
    <t>442 99 01</t>
  </si>
  <si>
    <t>442 99 03</t>
  </si>
  <si>
    <t>Субсидии бюджетным учреждениям на иные цели</t>
  </si>
  <si>
    <t>Осуществление капитального ремонта</t>
  </si>
  <si>
    <t>440 02 00</t>
  </si>
  <si>
    <t>Учреждения культуры и мероприятия в сфере культуры и кинематографии</t>
  </si>
  <si>
    <t>Вед</t>
  </si>
  <si>
    <t xml:space="preserve">Сумма </t>
  </si>
  <si>
    <t>992</t>
  </si>
  <si>
    <t xml:space="preserve">Руководство и управление в сфере установленных функций </t>
  </si>
  <si>
    <t>795 06 04</t>
  </si>
  <si>
    <t>795 06 05</t>
  </si>
  <si>
    <t xml:space="preserve">Прочие мероприятия по благоустройству городских округов и поселений
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</si>
  <si>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</si>
  <si>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</si>
  <si>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Массовый спорт</t>
  </si>
  <si>
    <t>Глава Кубанского сельского поселения                                                            И.М.Триполец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</si>
  <si>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</si>
  <si>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</si>
  <si>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</si>
  <si>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522 38 04</t>
  </si>
  <si>
    <t xml:space="preserve">600 03 00 </t>
  </si>
  <si>
    <t xml:space="preserve">Озеленение </t>
  </si>
  <si>
    <t>524 15 01</t>
  </si>
  <si>
    <t>524 00 00</t>
  </si>
  <si>
    <t xml:space="preserve"> Ведомственные целевые программы
</t>
  </si>
  <si>
    <t>524 23 00</t>
  </si>
  <si>
    <t>600 04 00</t>
  </si>
  <si>
    <t>Организация и содержание мест захоронения</t>
  </si>
  <si>
    <t>Наименование целевых статей</t>
  </si>
  <si>
    <t>код администратора</t>
  </si>
  <si>
    <t>6</t>
  </si>
  <si>
    <t>7</t>
  </si>
  <si>
    <t>Администрация Кубанского сельского поселения Апшеронского района</t>
  </si>
  <si>
    <t xml:space="preserve">ВСЕГО </t>
  </si>
  <si>
    <t xml:space="preserve">Глава Кубанского сельского поселения </t>
  </si>
  <si>
    <t xml:space="preserve">             И.М.Триполец</t>
  </si>
  <si>
    <t xml:space="preserve">Культура, кинематография </t>
  </si>
  <si>
    <t xml:space="preserve"> Ведомственная целевая программа «Капитальный ремонт и ремонт автомобильных дорог местного значения Краснодарского края» на 2012-2014 годы
</t>
  </si>
  <si>
    <t>Долгосрочная целевая программа Кубанского сельского поселения Апшеронского района "Кубанская культура" на 2012-2013 годы</t>
  </si>
  <si>
    <t>Долгосрочная целевая Программа «Развитие физической культуры и спорта в Кубанском сельском поселении Апшеронского района" на 2012-2013 гг.</t>
  </si>
  <si>
    <t>Долгосрочная краевая целевая программа "Кадровое обеспечение сферы культуры и искусства Краснодарского края" на 2011-2013 годы</t>
  </si>
  <si>
    <t>Ведомственная  целевая программа "Содействие субъектам физической культуры и спорта и развитие массового спорта на Кубани" на 2012-2014 годы</t>
  </si>
  <si>
    <t xml:space="preserve">            ПРИЛОЖЕНИЕ № 5
           к решению Совета  
   Кубанского сельского поселения
         Апшеронского района
       от _________г. № ____ 
</t>
  </si>
  <si>
    <t xml:space="preserve">          ПРИЛОЖЕНИЕ № 4
           к решению Совета  
   Кубанского сельского поселения
         Апшеронского района
   от _________г. № ____
</t>
  </si>
  <si>
    <t xml:space="preserve">           ПРИЛОЖЕНИЕ № 6
           к решению Совета  
   Кубанского сельского поселения
         Апшеронского района
     от  _________г. № ____
</t>
  </si>
  <si>
    <t>612</t>
  </si>
  <si>
    <t>120</t>
  </si>
  <si>
    <t>796 06 02</t>
  </si>
  <si>
    <t>240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</si>
  <si>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</si>
  <si>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</si>
  <si>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Распределение  расходов бюджета поселения   по разделам и подразделам классификации расходов бюджета на 2013 год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</si>
  <si>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2013 год 
</t>
  </si>
  <si>
    <t>850</t>
  </si>
  <si>
    <t>Уплата налогов, сборов и иных платежей</t>
  </si>
  <si>
    <t xml:space="preserve"> Уплата налога на имущество организаций </t>
  </si>
  <si>
    <t>540</t>
  </si>
  <si>
    <t>870</t>
  </si>
  <si>
    <t xml:space="preserve">Резервные средства </t>
  </si>
  <si>
    <t>530</t>
  </si>
  <si>
    <t>Субвенции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</si>
  <si>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</si>
  <si>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</si>
  <si>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</si>
  <si>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</si>
  <si>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</si>
  <si>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 xml:space="preserve">Налоговые и неналоговые доходы </t>
  </si>
  <si>
    <t>1 01 02000 01 0000 110</t>
  </si>
  <si>
    <t>Налог на доходы физических лиц</t>
  </si>
  <si>
    <t xml:space="preserve">1 05 03000  01 0000 110 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</si>
  <si>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</si>
  <si>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</si>
  <si>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</si>
  <si>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1 06 06000 00 0000 110       </t>
  </si>
  <si>
    <t>Земельный налог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</si>
  <si>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</si>
  <si>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</si>
  <si>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</si>
  <si>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</si>
  <si>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</si>
  <si>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</si>
  <si>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</si>
  <si>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</si>
  <si>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2 02 00000 00 0000 000   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</si>
  <si>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</si>
  <si>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</si>
  <si>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Глава Кубанского сельского поселения                                                                  </t>
  </si>
  <si>
    <t xml:space="preserve">         ПРИЛОЖЕНИЕ № 2
           к решению Совета  
   Кубанского сельского поселения
         Апшеронского района
   от _________г. № ____</t>
  </si>
  <si>
    <t>Объём поступлений доходов в бюджет поселения на  2013 год
                                                                                                                                        (тыс. рублей)</t>
  </si>
  <si>
    <t>Долгосрочная целевая программа "Пожарная безопасность в Кубанском сельском поселении Апшеронского района" на 2013-2014 годы</t>
  </si>
  <si>
    <t>Долгосрочная целевая программа "Противодействие терроризму и экстремизму на территории Кубанского сельского поселения Апшеронского района" на 2013- 2014 годы</t>
  </si>
  <si>
    <t xml:space="preserve">Долгосрочная целевая программа
"Разработка программы комплексного развития системы коммунальной инфраструктуры Кубанского сельского  поселения Апшеронского района" на
2013- 2014 годы
</t>
  </si>
  <si>
    <t xml:space="preserve">Перечень  муниципальных целевых программ и объемы бюджетных ассигнований из бюджета поселения, предусмотренные на их реализацию                                                                                      </t>
  </si>
  <si>
    <t>(тыс. рублей)</t>
  </si>
  <si>
    <t xml:space="preserve">                 (тыс. рублей)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</si>
</sst>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  <charset val="1"/>
    </font>
    <font>
      <sz val="10"/>
      <name val="Arial"/>
      <family val="2"/>
    </font>
    <font>
      <sz val="14"/>
      <color indexed="59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49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0" fontId="0" fillId="0" borderId="0" xfId="0" applyFill="1"/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/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vertical="top" wrapText="1"/>
    </xf>
    <xf numFmtId="0" fontId="19" fillId="0" borderId="10" xfId="0" applyFont="1" applyFill="1" applyBorder="1"/>
    <xf numFmtId="49" fontId="22" fillId="0" borderId="13" xfId="0" applyNumberFormat="1" applyFont="1" applyFill="1" applyBorder="1" applyAlignment="1">
      <alignment horizontal="center"/>
    </xf>
    <xf numFmtId="0" fontId="21" fillId="0" borderId="0" xfId="0" applyFont="1" applyFill="1" applyBorder="1"/>
    <xf numFmtId="1" fontId="22" fillId="0" borderId="11" xfId="0" applyNumberFormat="1" applyFont="1" applyFill="1" applyBorder="1" applyAlignment="1">
      <alignment horizontal="center"/>
    </xf>
    <xf numFmtId="0" fontId="21" fillId="0" borderId="14" xfId="0" applyFont="1" applyFill="1" applyBorder="1"/>
    <xf numFmtId="49" fontId="22" fillId="0" borderId="11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/>
    <xf numFmtId="166" fontId="21" fillId="0" borderId="0" xfId="0" applyNumberFormat="1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165" fontId="22" fillId="0" borderId="11" xfId="0" applyNumberFormat="1" applyFont="1" applyFill="1" applyBorder="1" applyAlignment="1">
      <alignment horizontal="center" wrapText="1"/>
    </xf>
    <xf numFmtId="165" fontId="22" fillId="0" borderId="11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10" xfId="36" applyFont="1" applyFill="1" applyBorder="1" applyAlignment="1">
      <alignment vertical="top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/>
    </xf>
    <xf numFmtId="165" fontId="27" fillId="0" borderId="1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22" fillId="0" borderId="16" xfId="0" applyNumberFormat="1" applyFont="1" applyFill="1" applyBorder="1" applyAlignment="1">
      <alignment horizontal="right"/>
    </xf>
    <xf numFmtId="49" fontId="22" fillId="0" borderId="16" xfId="0" applyNumberFormat="1" applyFont="1" applyFill="1" applyBorder="1" applyAlignment="1">
      <alignment horizontal="left"/>
    </xf>
    <xf numFmtId="165" fontId="28" fillId="0" borderId="10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right"/>
    </xf>
    <xf numFmtId="166" fontId="22" fillId="0" borderId="10" xfId="0" applyNumberFormat="1" applyFont="1" applyFill="1" applyBorder="1"/>
    <xf numFmtId="165" fontId="30" fillId="0" borderId="10" xfId="0" applyNumberFormat="1" applyFont="1" applyFill="1" applyBorder="1"/>
    <xf numFmtId="166" fontId="29" fillId="0" borderId="10" xfId="0" applyNumberFormat="1" applyFont="1" applyFill="1" applyBorder="1"/>
    <xf numFmtId="49" fontId="19" fillId="0" borderId="10" xfId="0" applyNumberFormat="1" applyFont="1" applyFill="1" applyBorder="1" applyAlignment="1">
      <alignment vertical="top" wrapText="1"/>
    </xf>
    <xf numFmtId="0" fontId="31" fillId="0" borderId="0" xfId="0" applyFont="1" applyFill="1"/>
    <xf numFmtId="49" fontId="32" fillId="0" borderId="11" xfId="0" applyNumberFormat="1" applyFont="1" applyFill="1" applyBorder="1" applyAlignment="1">
      <alignment horizontal="center"/>
    </xf>
    <xf numFmtId="0" fontId="33" fillId="0" borderId="0" xfId="0" applyFont="1" applyFill="1"/>
    <xf numFmtId="166" fontId="32" fillId="0" borderId="10" xfId="0" applyNumberFormat="1" applyFont="1" applyFill="1" applyBorder="1"/>
    <xf numFmtId="0" fontId="33" fillId="0" borderId="14" xfId="0" applyFont="1" applyFill="1" applyBorder="1"/>
    <xf numFmtId="0" fontId="33" fillId="0" borderId="0" xfId="0" applyFont="1" applyFill="1" applyBorder="1"/>
    <xf numFmtId="166" fontId="22" fillId="0" borderId="10" xfId="0" applyNumberFormat="1" applyFont="1" applyFill="1" applyBorder="1" applyAlignment="1">
      <alignment horizontal="center"/>
    </xf>
    <xf numFmtId="166" fontId="22" fillId="24" borderId="10" xfId="0" applyNumberFormat="1" applyFont="1" applyFill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65" fontId="22" fillId="24" borderId="10" xfId="0" applyNumberFormat="1" applyFont="1" applyFill="1" applyBorder="1"/>
    <xf numFmtId="166" fontId="21" fillId="24" borderId="0" xfId="0" applyNumberFormat="1" applyFont="1" applyFill="1"/>
    <xf numFmtId="49" fontId="22" fillId="25" borderId="0" xfId="0" applyNumberFormat="1" applyFont="1" applyFill="1" applyBorder="1" applyAlignment="1">
      <alignment horizontal="center"/>
    </xf>
    <xf numFmtId="166" fontId="21" fillId="25" borderId="0" xfId="0" applyNumberFormat="1" applyFont="1" applyFill="1"/>
    <xf numFmtId="165" fontId="21" fillId="25" borderId="0" xfId="0" applyNumberFormat="1" applyFont="1" applyFill="1"/>
    <xf numFmtId="0" fontId="0" fillId="25" borderId="0" xfId="0" applyFill="1"/>
    <xf numFmtId="49" fontId="22" fillId="0" borderId="13" xfId="0" applyNumberFormat="1" applyFont="1" applyFill="1" applyBorder="1" applyAlignment="1">
      <alignment wrapText="1"/>
    </xf>
    <xf numFmtId="0" fontId="21" fillId="0" borderId="17" xfId="0" applyFont="1" applyFill="1" applyBorder="1"/>
    <xf numFmtId="49" fontId="22" fillId="0" borderId="13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justify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wrapText="1"/>
    </xf>
    <xf numFmtId="49" fontId="22" fillId="0" borderId="19" xfId="0" applyNumberFormat="1" applyFont="1" applyFill="1" applyBorder="1" applyAlignment="1">
      <alignment horizontal="center" wrapText="1"/>
    </xf>
    <xf numFmtId="165" fontId="22" fillId="0" borderId="12" xfId="0" applyNumberFormat="1" applyFont="1" applyFill="1" applyBorder="1" applyAlignment="1">
      <alignment horizontal="center"/>
    </xf>
    <xf numFmtId="165" fontId="22" fillId="0" borderId="18" xfId="0" applyNumberFormat="1" applyFont="1" applyFill="1" applyBorder="1" applyAlignment="1">
      <alignment horizontal="center"/>
    </xf>
    <xf numFmtId="49" fontId="22" fillId="25" borderId="11" xfId="0" applyNumberFormat="1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wrapText="1"/>
    </xf>
    <xf numFmtId="165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wrapText="1"/>
    </xf>
    <xf numFmtId="0" fontId="34" fillId="0" borderId="27" xfId="0" applyFont="1" applyBorder="1" applyAlignment="1">
      <alignment horizontal="justify" vertical="top" wrapText="1"/>
    </xf>
    <xf numFmtId="0" fontId="19" fillId="0" borderId="29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29" xfId="0" applyFont="1" applyBorder="1" applyAlignment="1">
      <alignment horizontal="justify" vertical="top" wrapText="1"/>
    </xf>
    <xf numFmtId="0" fontId="34" fillId="0" borderId="29" xfId="0" applyFont="1" applyBorder="1" applyAlignment="1">
      <alignment vertical="top" wrapText="1"/>
    </xf>
    <xf numFmtId="0" fontId="19" fillId="0" borderId="29" xfId="0" applyFont="1" applyBorder="1" applyAlignment="1">
      <alignment horizontal="justify" vertical="top" wrapText="1"/>
    </xf>
    <xf numFmtId="0" fontId="34" fillId="0" borderId="27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19" fillId="0" borderId="0" xfId="0" applyFont="1" applyAlignment="1"/>
    <xf numFmtId="0" fontId="19" fillId="0" borderId="0" xfId="0" applyFont="1"/>
    <xf numFmtId="165" fontId="34" fillId="0" borderId="29" xfId="0" applyNumberFormat="1" applyFont="1" applyBorder="1" applyAlignment="1">
      <alignment horizontal="center" vertical="top" wrapText="1"/>
    </xf>
    <xf numFmtId="165" fontId="34" fillId="0" borderId="29" xfId="0" applyNumberFormat="1" applyFont="1" applyBorder="1" applyAlignment="1">
      <alignment horizontal="center" vertical="top"/>
    </xf>
    <xf numFmtId="165" fontId="19" fillId="0" borderId="29" xfId="0" applyNumberFormat="1" applyFont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34" fillId="0" borderId="30" xfId="0" applyFont="1" applyBorder="1" applyAlignment="1">
      <alignment horizontal="justify" vertical="top" wrapText="1"/>
    </xf>
    <xf numFmtId="0" fontId="34" fillId="0" borderId="28" xfId="0" applyFont="1" applyBorder="1" applyAlignment="1">
      <alignment horizontal="justify" vertical="top" wrapText="1"/>
    </xf>
    <xf numFmtId="0" fontId="19" fillId="0" borderId="0" xfId="0" applyFont="1" applyAlignment="1">
      <alignment horizontal="right" wrapText="1"/>
    </xf>
    <xf numFmtId="0" fontId="19" fillId="0" borderId="31" xfId="0" applyFont="1" applyBorder="1" applyAlignment="1">
      <alignment horizontal="center" wrapText="1"/>
    </xf>
    <xf numFmtId="0" fontId="19" fillId="0" borderId="31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top" wrapText="1"/>
    </xf>
    <xf numFmtId="165" fontId="22" fillId="0" borderId="1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 wrapText="1"/>
    </xf>
    <xf numFmtId="49" fontId="22" fillId="0" borderId="0" xfId="0" applyNumberFormat="1" applyFont="1" applyFill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ункциональная структура расходов бюджета на 2005 год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0;&#1083;&#1086;&#1078;&#1077;&#1085;&#1080;&#1077;/2012/&#1084;&#1072;&#1081;%20&#1042;&#1053;&#1045;&#1057;&#1045;&#1053;&#1048;&#1045;%20&#1080;&#1079;&#1084;&#1077;&#1085;&#1077;&#1085;&#1080;&#1103;%20&#1041;&#1070;&#1044;&#1046;&#1045;&#1058;%202012%20&#1050;&#1059;&#1041;&#1040;&#1053;&#1057;&#1050;&#1054;&#1045;%20&#1057;&#1055;/&#1056;&#1040;&#1057;&#1061;&#1054;&#1044;&#1053;&#1067;&#1045;%20&#1055;&#1056;&#1048;&#1051;&#1054;&#1046;&#1045;&#1053;&#1048;&#1071;%204,5,6&#1101;&#1101;&#1101;&#1101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5"/>
      <sheetName val="прил.6"/>
    </sheetNames>
    <sheetDataSet>
      <sheetData sheetId="0"/>
      <sheetData sheetId="1"/>
      <sheetData sheetId="2">
        <row r="52">
          <cell r="L52">
            <v>110</v>
          </cell>
        </row>
        <row r="63">
          <cell r="L6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opLeftCell="A19" zoomScale="80" zoomScaleNormal="80" workbookViewId="0">
      <selection activeCell="A2" sqref="A2:C2"/>
    </sheetView>
  </sheetViews>
  <sheetFormatPr defaultRowHeight="12.75"/>
  <cols>
    <col min="1" max="1" width="27.85546875" customWidth="1"/>
    <col min="2" max="2" width="51.42578125" customWidth="1"/>
    <col min="3" max="3" width="34.85546875" customWidth="1"/>
  </cols>
  <sheetData>
    <row r="1" spans="1:3" ht="93" customHeight="1">
      <c r="A1" s="120" t="s">
        <v>194</v>
      </c>
      <c r="B1" s="120"/>
      <c r="C1" s="120"/>
    </row>
    <row r="2" spans="1:3" ht="69.75" customHeight="1" thickBot="1">
      <c r="A2" s="121" t="s">
        <v>195</v>
      </c>
      <c r="B2" s="122"/>
      <c r="C2" s="122"/>
    </row>
    <row r="3" spans="1:3" ht="84.75" customHeight="1">
      <c r="A3" s="123" t="s">
        <v>170</v>
      </c>
      <c r="B3" s="123" t="s">
        <v>171</v>
      </c>
      <c r="C3" s="125" t="s">
        <v>9</v>
      </c>
    </row>
    <row r="4" spans="1:3" ht="13.5" customHeight="1" thickBot="1">
      <c r="A4" s="124"/>
      <c r="B4" s="124"/>
      <c r="C4" s="126"/>
    </row>
    <row r="5" spans="1:3" ht="24" customHeight="1" thickBot="1">
      <c r="A5" s="102" t="s">
        <v>172</v>
      </c>
      <c r="B5" s="103" t="s">
        <v>173</v>
      </c>
      <c r="C5" s="113">
        <f>C6+C7+C8+C9+C10+C11+C12</f>
        <v>4084</v>
      </c>
    </row>
    <row r="6" spans="1:3" ht="21" customHeight="1" thickBot="1">
      <c r="A6" s="104" t="s">
        <v>174</v>
      </c>
      <c r="B6" s="105" t="s">
        <v>175</v>
      </c>
      <c r="C6" s="114">
        <v>1368</v>
      </c>
    </row>
    <row r="7" spans="1:3" ht="18.75" customHeight="1" thickBot="1">
      <c r="A7" s="104" t="s">
        <v>176</v>
      </c>
      <c r="B7" s="106" t="s">
        <v>177</v>
      </c>
      <c r="C7" s="114">
        <v>23</v>
      </c>
    </row>
    <row r="8" spans="1:3" ht="97.5" customHeight="1" thickBot="1">
      <c r="A8" s="104" t="s">
        <v>178</v>
      </c>
      <c r="B8" s="103" t="s">
        <v>179</v>
      </c>
      <c r="C8" s="114">
        <v>400</v>
      </c>
    </row>
    <row r="9" spans="1:3" ht="19.5" thickBot="1">
      <c r="A9" s="104" t="s">
        <v>180</v>
      </c>
      <c r="B9" s="105" t="s">
        <v>181</v>
      </c>
      <c r="C9" s="114">
        <v>1770</v>
      </c>
    </row>
    <row r="10" spans="1:3" ht="150" customHeight="1" thickBot="1">
      <c r="A10" s="109" t="s">
        <v>182</v>
      </c>
      <c r="B10" s="107" t="s">
        <v>183</v>
      </c>
      <c r="C10" s="114">
        <v>151</v>
      </c>
    </row>
    <row r="11" spans="1:3" ht="114" customHeight="1" thickBot="1">
      <c r="A11" s="110" t="s">
        <v>184</v>
      </c>
      <c r="B11" s="105" t="s">
        <v>185</v>
      </c>
      <c r="C11" s="115">
        <v>42</v>
      </c>
    </row>
    <row r="12" spans="1:3" ht="78.75" customHeight="1" thickBot="1">
      <c r="A12" s="108" t="s">
        <v>186</v>
      </c>
      <c r="B12" s="105" t="s">
        <v>187</v>
      </c>
      <c r="C12" s="114">
        <v>330</v>
      </c>
    </row>
    <row r="13" spans="1:3" ht="19.5" customHeight="1" thickBot="1">
      <c r="A13" s="108" t="s">
        <v>188</v>
      </c>
      <c r="B13" s="105" t="s">
        <v>189</v>
      </c>
      <c r="C13" s="115">
        <f>C14</f>
        <v>8770.51</v>
      </c>
    </row>
    <row r="14" spans="1:3" ht="57" customHeight="1" thickBot="1">
      <c r="A14" s="108" t="s">
        <v>190</v>
      </c>
      <c r="B14" s="105" t="s">
        <v>191</v>
      </c>
      <c r="C14" s="115">
        <v>8770.51</v>
      </c>
    </row>
    <row r="15" spans="1:3" ht="19.5" thickBot="1">
      <c r="A15" s="118" t="s">
        <v>192</v>
      </c>
      <c r="B15" s="119"/>
      <c r="C15" s="114">
        <f>C5+C13</f>
        <v>12854.51</v>
      </c>
    </row>
    <row r="18" spans="1:3" ht="18.75">
      <c r="A18" s="111" t="s">
        <v>193</v>
      </c>
      <c r="B18" s="111"/>
      <c r="C18" s="112" t="s">
        <v>7</v>
      </c>
    </row>
  </sheetData>
  <mergeCells count="6">
    <mergeCell ref="A15:B15"/>
    <mergeCell ref="A1:C1"/>
    <mergeCell ref="A2:C2"/>
    <mergeCell ref="A3:A4"/>
    <mergeCell ref="B3:B4"/>
    <mergeCell ref="C3:C4"/>
  </mergeCells>
  <pageMargins left="1.1811023622047245" right="0.39370078740157483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topLeftCell="A31" zoomScale="80" zoomScaleNormal="80" workbookViewId="0">
      <selection activeCell="J16" sqref="J16"/>
    </sheetView>
  </sheetViews>
  <sheetFormatPr defaultColWidth="8.85546875" defaultRowHeight="18.75"/>
  <cols>
    <col min="1" max="1" width="40.140625" style="4" customWidth="1"/>
    <col min="2" max="2" width="11.42578125" style="4" bestFit="1" customWidth="1"/>
    <col min="3" max="4" width="8.85546875" style="3"/>
    <col min="5" max="5" width="17.5703125" style="3" customWidth="1"/>
    <col min="6" max="6" width="13.7109375" style="3" customWidth="1"/>
    <col min="7" max="7" width="15.28515625" style="4" bestFit="1" customWidth="1"/>
    <col min="8" max="12" width="8.85546875" style="1"/>
    <col min="13" max="13" width="9" style="1" bestFit="1" customWidth="1"/>
    <col min="14" max="16384" width="8.85546875" style="1"/>
  </cols>
  <sheetData>
    <row r="1" spans="1:10" ht="15.75">
      <c r="A1" s="127" t="s">
        <v>150</v>
      </c>
      <c r="B1" s="127"/>
      <c r="C1" s="127"/>
      <c r="D1" s="127"/>
      <c r="E1" s="127"/>
      <c r="F1" s="127"/>
      <c r="G1" s="127"/>
      <c r="H1"/>
    </row>
    <row r="2" spans="1:10" ht="15.75">
      <c r="A2" s="127"/>
      <c r="B2" s="127"/>
      <c r="C2" s="127"/>
      <c r="D2" s="127"/>
      <c r="E2" s="127"/>
      <c r="F2" s="127"/>
      <c r="G2" s="127"/>
      <c r="H2"/>
    </row>
    <row r="3" spans="1:10" ht="15.75">
      <c r="A3" s="127"/>
      <c r="B3" s="127"/>
      <c r="C3" s="127"/>
      <c r="D3" s="127"/>
      <c r="E3" s="127"/>
      <c r="F3" s="127"/>
      <c r="G3" s="127"/>
      <c r="H3"/>
    </row>
    <row r="4" spans="1:10" ht="60.75" customHeight="1">
      <c r="A4" s="127"/>
      <c r="B4" s="127"/>
      <c r="C4" s="127"/>
      <c r="D4" s="127"/>
      <c r="E4" s="127"/>
      <c r="F4" s="127"/>
      <c r="G4" s="127"/>
      <c r="H4"/>
    </row>
    <row r="5" spans="1:10">
      <c r="A5" s="128" t="s">
        <v>199</v>
      </c>
      <c r="B5" s="128"/>
      <c r="C5" s="128"/>
      <c r="D5" s="128"/>
      <c r="E5" s="128"/>
      <c r="F5" s="128"/>
      <c r="G5" s="128"/>
      <c r="H5" s="35"/>
    </row>
    <row r="6" spans="1:10">
      <c r="A6" s="128"/>
      <c r="B6" s="128"/>
      <c r="C6" s="128"/>
      <c r="D6" s="128"/>
      <c r="E6" s="128"/>
      <c r="F6" s="128"/>
      <c r="G6" s="128"/>
      <c r="H6" s="35"/>
    </row>
    <row r="7" spans="1:10" ht="13.5" customHeight="1">
      <c r="A7" s="128"/>
      <c r="B7" s="128"/>
      <c r="C7" s="128"/>
      <c r="D7" s="128"/>
      <c r="E7" s="128"/>
      <c r="F7" s="128"/>
      <c r="G7" s="128"/>
      <c r="H7" s="36"/>
    </row>
    <row r="8" spans="1:10" ht="16.5" customHeight="1">
      <c r="A8" s="116"/>
      <c r="B8" s="116"/>
      <c r="C8" s="116"/>
      <c r="D8" s="116"/>
      <c r="E8" s="116"/>
      <c r="F8" s="131" t="s">
        <v>201</v>
      </c>
      <c r="G8" s="131"/>
      <c r="H8" s="36"/>
    </row>
    <row r="9" spans="1:10" ht="56.25">
      <c r="A9" s="10" t="s">
        <v>135</v>
      </c>
      <c r="B9" s="39" t="s">
        <v>136</v>
      </c>
      <c r="C9" s="11" t="s">
        <v>21</v>
      </c>
      <c r="D9" s="11" t="s">
        <v>22</v>
      </c>
      <c r="E9" s="11" t="s">
        <v>23</v>
      </c>
      <c r="F9" s="24" t="s">
        <v>24</v>
      </c>
      <c r="G9" s="40" t="s">
        <v>9</v>
      </c>
      <c r="H9" s="27"/>
    </row>
    <row r="10" spans="1:10">
      <c r="A10" s="10" t="s">
        <v>10</v>
      </c>
      <c r="B10" s="11" t="s">
        <v>11</v>
      </c>
      <c r="C10" s="11" t="s">
        <v>12</v>
      </c>
      <c r="D10" s="11" t="s">
        <v>13</v>
      </c>
      <c r="E10" s="11" t="s">
        <v>14</v>
      </c>
      <c r="F10" s="10" t="s">
        <v>137</v>
      </c>
      <c r="G10" s="11" t="s">
        <v>138</v>
      </c>
      <c r="H10" s="27"/>
    </row>
    <row r="11" spans="1:10">
      <c r="A11" s="13" t="s">
        <v>143</v>
      </c>
      <c r="B11" s="12">
        <v>992</v>
      </c>
      <c r="C11" s="30" t="s">
        <v>82</v>
      </c>
      <c r="D11" s="30"/>
      <c r="E11" s="30"/>
      <c r="F11" s="41"/>
      <c r="G11" s="58">
        <f>G12</f>
        <v>125</v>
      </c>
      <c r="H11" s="32"/>
      <c r="I11"/>
      <c r="J11"/>
    </row>
    <row r="12" spans="1:10">
      <c r="A12" s="25" t="s">
        <v>83</v>
      </c>
      <c r="B12" s="12">
        <v>992</v>
      </c>
      <c r="C12" s="30" t="s">
        <v>82</v>
      </c>
      <c r="D12" s="30" t="s">
        <v>26</v>
      </c>
      <c r="E12" s="30"/>
      <c r="F12" s="37"/>
      <c r="G12" s="7">
        <f>G13</f>
        <v>125</v>
      </c>
      <c r="H12" s="32"/>
      <c r="I12"/>
      <c r="J12"/>
    </row>
    <row r="13" spans="1:10" ht="78.75" customHeight="1">
      <c r="A13" s="97" t="s">
        <v>145</v>
      </c>
      <c r="B13" s="12">
        <v>992</v>
      </c>
      <c r="C13" s="30" t="s">
        <v>82</v>
      </c>
      <c r="D13" s="30" t="s">
        <v>26</v>
      </c>
      <c r="E13" s="30" t="s">
        <v>89</v>
      </c>
      <c r="F13" s="38"/>
      <c r="G13" s="7">
        <f>G14+G15</f>
        <v>125</v>
      </c>
      <c r="H13" s="32"/>
      <c r="I13"/>
      <c r="J13"/>
    </row>
    <row r="14" spans="1:10" hidden="1">
      <c r="A14" s="15" t="s">
        <v>15</v>
      </c>
      <c r="B14" s="12">
        <v>992</v>
      </c>
      <c r="C14" s="30" t="s">
        <v>82</v>
      </c>
      <c r="D14" s="30" t="s">
        <v>26</v>
      </c>
      <c r="E14" s="30" t="s">
        <v>89</v>
      </c>
      <c r="F14" s="38" t="s">
        <v>20</v>
      </c>
      <c r="G14" s="7">
        <v>0</v>
      </c>
      <c r="H14" s="32"/>
      <c r="I14"/>
      <c r="J14" s="21"/>
    </row>
    <row r="15" spans="1:10" ht="41.25" customHeight="1">
      <c r="A15" s="25" t="s">
        <v>108</v>
      </c>
      <c r="B15" s="12">
        <v>992</v>
      </c>
      <c r="C15" s="30" t="s">
        <v>82</v>
      </c>
      <c r="D15" s="30" t="s">
        <v>26</v>
      </c>
      <c r="E15" s="30" t="s">
        <v>89</v>
      </c>
      <c r="F15" s="38" t="s">
        <v>152</v>
      </c>
      <c r="G15" s="7">
        <v>125</v>
      </c>
      <c r="H15" s="32"/>
      <c r="I15"/>
      <c r="J15" s="21"/>
    </row>
    <row r="16" spans="1:10" ht="56.25">
      <c r="A16" s="31" t="s">
        <v>139</v>
      </c>
      <c r="B16" s="12">
        <v>992</v>
      </c>
      <c r="C16" s="11"/>
      <c r="D16" s="11"/>
      <c r="E16" s="11"/>
      <c r="F16" s="16"/>
      <c r="G16" s="40">
        <f>G17</f>
        <v>146.02837</v>
      </c>
      <c r="H16" s="32"/>
      <c r="I16"/>
      <c r="J16" s="42"/>
    </row>
    <row r="17" spans="1:13">
      <c r="A17" s="13" t="s">
        <v>90</v>
      </c>
      <c r="B17" s="12">
        <v>992</v>
      </c>
      <c r="C17" s="11" t="s">
        <v>17</v>
      </c>
      <c r="D17" s="11"/>
      <c r="E17" s="11"/>
      <c r="F17" s="16"/>
      <c r="G17" s="59">
        <f>G18</f>
        <v>146.02837</v>
      </c>
      <c r="H17" s="32"/>
      <c r="I17"/>
      <c r="J17" s="21"/>
    </row>
    <row r="18" spans="1:13">
      <c r="A18" s="13" t="s">
        <v>121</v>
      </c>
      <c r="B18" s="12">
        <v>992</v>
      </c>
      <c r="C18" s="11" t="s">
        <v>17</v>
      </c>
      <c r="D18" s="11" t="s">
        <v>28</v>
      </c>
      <c r="E18" s="11"/>
      <c r="F18" s="16"/>
      <c r="G18" s="40">
        <f>G19</f>
        <v>146.02837</v>
      </c>
      <c r="H18" s="32"/>
      <c r="I18"/>
      <c r="J18" s="21"/>
    </row>
    <row r="19" spans="1:13" ht="94.5" customHeight="1">
      <c r="A19" s="97" t="s">
        <v>146</v>
      </c>
      <c r="B19" s="12">
        <v>992</v>
      </c>
      <c r="C19" s="11" t="s">
        <v>17</v>
      </c>
      <c r="D19" s="11" t="s">
        <v>28</v>
      </c>
      <c r="E19" s="11" t="s">
        <v>91</v>
      </c>
      <c r="F19" s="24"/>
      <c r="G19" s="40">
        <f>G20+G21</f>
        <v>146.02837</v>
      </c>
      <c r="H19" s="32"/>
      <c r="I19"/>
      <c r="J19"/>
    </row>
    <row r="20" spans="1:13" ht="42.75" customHeight="1">
      <c r="A20" s="15" t="s">
        <v>156</v>
      </c>
      <c r="B20" s="22">
        <v>992</v>
      </c>
      <c r="C20" s="11" t="s">
        <v>17</v>
      </c>
      <c r="D20" s="11" t="s">
        <v>28</v>
      </c>
      <c r="E20" s="11" t="s">
        <v>91</v>
      </c>
      <c r="F20" s="24" t="s">
        <v>153</v>
      </c>
      <c r="G20" s="40">
        <v>106.02837</v>
      </c>
      <c r="H20" s="32"/>
      <c r="I20"/>
      <c r="J20"/>
    </row>
    <row r="21" spans="1:13" ht="40.5" customHeight="1">
      <c r="A21" s="15" t="s">
        <v>157</v>
      </c>
      <c r="B21" s="22">
        <v>993</v>
      </c>
      <c r="C21" s="11" t="s">
        <v>17</v>
      </c>
      <c r="D21" s="11" t="s">
        <v>28</v>
      </c>
      <c r="E21" s="11" t="s">
        <v>154</v>
      </c>
      <c r="F21" s="24" t="s">
        <v>155</v>
      </c>
      <c r="G21" s="40">
        <v>40</v>
      </c>
      <c r="H21" s="32"/>
      <c r="I21"/>
      <c r="J21"/>
    </row>
    <row r="22" spans="1:13" ht="60.75" customHeight="1">
      <c r="A22" s="15" t="s">
        <v>139</v>
      </c>
      <c r="B22" s="12">
        <v>992</v>
      </c>
      <c r="C22" s="11"/>
      <c r="D22" s="11"/>
      <c r="E22" s="11"/>
      <c r="F22" s="16"/>
      <c r="G22" s="59">
        <f>G23</f>
        <v>104</v>
      </c>
      <c r="H22" s="32"/>
      <c r="I22"/>
      <c r="J22"/>
    </row>
    <row r="23" spans="1:13" ht="40.9" customHeight="1">
      <c r="A23" s="15" t="s">
        <v>62</v>
      </c>
      <c r="B23" s="12">
        <v>992</v>
      </c>
      <c r="C23" s="11" t="s">
        <v>57</v>
      </c>
      <c r="D23" s="11"/>
      <c r="E23" s="11"/>
      <c r="F23" s="16"/>
      <c r="G23" s="40">
        <f>G24+G27</f>
        <v>104</v>
      </c>
      <c r="H23" s="32"/>
      <c r="I23"/>
      <c r="J23"/>
    </row>
    <row r="24" spans="1:13" ht="43.15" customHeight="1">
      <c r="A24" s="92" t="s">
        <v>97</v>
      </c>
      <c r="B24" s="12">
        <v>992</v>
      </c>
      <c r="C24" s="11" t="s">
        <v>57</v>
      </c>
      <c r="D24" s="11" t="s">
        <v>16</v>
      </c>
      <c r="E24" s="11"/>
      <c r="F24" s="16"/>
      <c r="G24" s="94">
        <f>G25</f>
        <v>54</v>
      </c>
      <c r="H24" s="32"/>
      <c r="I24"/>
      <c r="J24"/>
    </row>
    <row r="25" spans="1:13" ht="101.25" customHeight="1">
      <c r="A25" s="15" t="s">
        <v>196</v>
      </c>
      <c r="B25" s="12">
        <v>992</v>
      </c>
      <c r="C25" s="11" t="s">
        <v>57</v>
      </c>
      <c r="D25" s="11" t="s">
        <v>16</v>
      </c>
      <c r="E25" s="11" t="s">
        <v>54</v>
      </c>
      <c r="F25" s="93"/>
      <c r="G25" s="14">
        <f>G26</f>
        <v>54</v>
      </c>
      <c r="H25" s="32"/>
      <c r="I25"/>
      <c r="J25"/>
      <c r="M25" s="28"/>
    </row>
    <row r="26" spans="1:13" ht="39" customHeight="1">
      <c r="A26" s="15" t="s">
        <v>157</v>
      </c>
      <c r="B26" s="22">
        <v>992</v>
      </c>
      <c r="C26" s="11" t="s">
        <v>57</v>
      </c>
      <c r="D26" s="11" t="s">
        <v>16</v>
      </c>
      <c r="E26" s="11" t="s">
        <v>54</v>
      </c>
      <c r="F26" s="93" t="s">
        <v>155</v>
      </c>
      <c r="G26" s="14">
        <v>54</v>
      </c>
      <c r="H26" s="32"/>
      <c r="I26"/>
      <c r="J26"/>
    </row>
    <row r="27" spans="1:13" ht="65.25" customHeight="1">
      <c r="A27" s="15" t="s">
        <v>98</v>
      </c>
      <c r="B27" s="12">
        <v>992</v>
      </c>
      <c r="C27" s="11" t="s">
        <v>57</v>
      </c>
      <c r="D27" s="11" t="s">
        <v>49</v>
      </c>
      <c r="E27" s="11"/>
      <c r="F27" s="16"/>
      <c r="G27" s="95">
        <f>G28</f>
        <v>50</v>
      </c>
      <c r="H27" s="32"/>
    </row>
    <row r="28" spans="1:13" ht="120.75" customHeight="1">
      <c r="A28" s="15" t="s">
        <v>197</v>
      </c>
      <c r="B28" s="12">
        <v>992</v>
      </c>
      <c r="C28" s="11" t="s">
        <v>57</v>
      </c>
      <c r="D28" s="11" t="s">
        <v>49</v>
      </c>
      <c r="E28" s="11" t="s">
        <v>116</v>
      </c>
      <c r="F28" s="24"/>
      <c r="G28" s="40">
        <f>G29</f>
        <v>50</v>
      </c>
      <c r="H28" s="32"/>
    </row>
    <row r="29" spans="1:13" ht="40.5" customHeight="1">
      <c r="A29" s="15" t="s">
        <v>157</v>
      </c>
      <c r="B29" s="22">
        <v>992</v>
      </c>
      <c r="C29" s="11" t="s">
        <v>57</v>
      </c>
      <c r="D29" s="11" t="s">
        <v>49</v>
      </c>
      <c r="E29" s="11" t="s">
        <v>116</v>
      </c>
      <c r="F29" s="24" t="s">
        <v>155</v>
      </c>
      <c r="G29" s="40">
        <v>50</v>
      </c>
      <c r="H29" s="32"/>
    </row>
    <row r="30" spans="1:13" ht="20.45" customHeight="1">
      <c r="A30" s="15" t="s">
        <v>68</v>
      </c>
      <c r="B30" s="12">
        <v>992</v>
      </c>
      <c r="C30" s="11" t="s">
        <v>35</v>
      </c>
      <c r="D30" s="11"/>
      <c r="E30" s="11"/>
      <c r="F30" s="24"/>
      <c r="G30" s="59">
        <f>G31</f>
        <v>20</v>
      </c>
      <c r="H30" s="32"/>
    </row>
    <row r="31" spans="1:13" ht="40.9" customHeight="1">
      <c r="A31" s="15" t="s">
        <v>102</v>
      </c>
      <c r="B31" s="12">
        <v>992</v>
      </c>
      <c r="C31" s="11" t="s">
        <v>35</v>
      </c>
      <c r="D31" s="11" t="s">
        <v>18</v>
      </c>
      <c r="E31" s="11"/>
      <c r="F31" s="16"/>
      <c r="G31" s="40">
        <f>G32</f>
        <v>20</v>
      </c>
      <c r="H31" s="32"/>
    </row>
    <row r="32" spans="1:13" ht="138" customHeight="1">
      <c r="A32" s="15" t="s">
        <v>198</v>
      </c>
      <c r="B32" s="12">
        <v>992</v>
      </c>
      <c r="C32" s="11" t="s">
        <v>35</v>
      </c>
      <c r="D32" s="11" t="s">
        <v>18</v>
      </c>
      <c r="E32" s="11" t="s">
        <v>117</v>
      </c>
      <c r="F32" s="24"/>
      <c r="G32" s="40">
        <f>G33</f>
        <v>20</v>
      </c>
      <c r="H32" s="32"/>
    </row>
    <row r="33" spans="1:8" ht="47.25" customHeight="1">
      <c r="A33" s="15" t="s">
        <v>102</v>
      </c>
      <c r="B33" s="22">
        <v>992</v>
      </c>
      <c r="C33" s="11" t="s">
        <v>35</v>
      </c>
      <c r="D33" s="11" t="s">
        <v>18</v>
      </c>
      <c r="E33" s="11" t="s">
        <v>117</v>
      </c>
      <c r="F33" s="24" t="s">
        <v>155</v>
      </c>
      <c r="G33" s="40">
        <f>[1]прил.6!L63</f>
        <v>20</v>
      </c>
      <c r="H33" s="32"/>
    </row>
    <row r="34" spans="1:8">
      <c r="A34" s="15" t="s">
        <v>140</v>
      </c>
      <c r="B34" s="22"/>
      <c r="C34" s="11"/>
      <c r="D34" s="11"/>
      <c r="E34" s="11"/>
      <c r="F34" s="24"/>
      <c r="G34" s="40">
        <f>G11+G17+G22+G30</f>
        <v>395.02837</v>
      </c>
      <c r="H34" s="32"/>
    </row>
    <row r="35" spans="1:8">
      <c r="A35" s="26"/>
      <c r="B35" s="33"/>
      <c r="C35" s="27"/>
      <c r="D35" s="27"/>
      <c r="E35" s="27"/>
      <c r="F35" s="26"/>
      <c r="G35" s="33"/>
      <c r="H35" s="32"/>
    </row>
    <row r="36" spans="1:8" ht="37.5" customHeight="1">
      <c r="A36" s="129" t="s">
        <v>141</v>
      </c>
      <c r="B36" s="129"/>
      <c r="C36" s="129"/>
      <c r="D36" s="27"/>
      <c r="E36"/>
      <c r="F36" s="130" t="s">
        <v>142</v>
      </c>
      <c r="G36" s="130"/>
      <c r="H36" s="32"/>
    </row>
    <row r="37" spans="1:8">
      <c r="A37" s="26"/>
      <c r="B37" s="33"/>
      <c r="C37" s="27"/>
      <c r="D37" s="27"/>
      <c r="E37" s="27"/>
      <c r="F37" s="26"/>
      <c r="G37" s="33"/>
      <c r="H37" s="32"/>
    </row>
    <row r="38" spans="1:8" ht="18" customHeight="1">
      <c r="A38"/>
      <c r="B38" s="34"/>
      <c r="C38" s="34"/>
      <c r="D38" s="34"/>
      <c r="E38" s="34"/>
      <c r="F38"/>
      <c r="G38" s="34"/>
      <c r="H38" s="5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3" spans="1:8">
      <c r="D43" s="60"/>
    </row>
    <row r="44" spans="1:8">
      <c r="D44" s="60"/>
    </row>
  </sheetData>
  <mergeCells count="5">
    <mergeCell ref="A1:G4"/>
    <mergeCell ref="A5:G7"/>
    <mergeCell ref="A36:C36"/>
    <mergeCell ref="F36:G36"/>
    <mergeCell ref="F8:G8"/>
  </mergeCells>
  <phoneticPr fontId="18" type="noConversion"/>
  <pageMargins left="1.1811023622047245" right="0.39370078740157483" top="0.78740157480314965" bottom="0.78740157480314965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opLeftCell="C18" zoomScale="75" zoomScaleNormal="75" workbookViewId="0">
      <selection activeCell="I17" sqref="I17"/>
    </sheetView>
  </sheetViews>
  <sheetFormatPr defaultColWidth="8.85546875" defaultRowHeight="15.75"/>
  <cols>
    <col min="1" max="1" width="8.85546875" style="1" hidden="1" customWidth="1"/>
    <col min="2" max="2" width="2.85546875" style="1" hidden="1" customWidth="1"/>
    <col min="3" max="4" width="9.140625" style="1" customWidth="1"/>
    <col min="5" max="5" width="74.85546875" style="1" customWidth="1"/>
    <col min="6" max="6" width="18.140625" style="1" customWidth="1"/>
    <col min="7" max="8" width="9.140625" style="1" customWidth="1"/>
    <col min="9" max="16384" width="8.85546875" style="1"/>
  </cols>
  <sheetData>
    <row r="1" spans="3:8" ht="18.399999999999999" customHeight="1">
      <c r="C1" s="48"/>
      <c r="D1" s="49"/>
      <c r="E1" s="127" t="s">
        <v>149</v>
      </c>
      <c r="F1" s="127"/>
      <c r="G1"/>
      <c r="H1"/>
    </row>
    <row r="2" spans="3:8">
      <c r="C2" s="48"/>
      <c r="D2" s="49"/>
      <c r="E2" s="127"/>
      <c r="F2" s="127"/>
      <c r="G2"/>
      <c r="H2"/>
    </row>
    <row r="3" spans="3:8">
      <c r="C3" s="48"/>
      <c r="D3" s="49"/>
      <c r="E3" s="127"/>
      <c r="F3" s="127"/>
      <c r="G3"/>
      <c r="H3"/>
    </row>
    <row r="4" spans="3:8" ht="42.75" customHeight="1">
      <c r="C4" s="50"/>
      <c r="D4" s="51"/>
      <c r="E4" s="127"/>
      <c r="F4" s="127"/>
      <c r="G4"/>
      <c r="H4"/>
    </row>
    <row r="5" spans="3:8" ht="19.5" customHeight="1">
      <c r="C5" s="133" t="s">
        <v>158</v>
      </c>
      <c r="D5" s="133"/>
      <c r="E5" s="133"/>
      <c r="F5" s="133"/>
      <c r="G5" s="35"/>
      <c r="H5"/>
    </row>
    <row r="6" spans="3:8" ht="30" customHeight="1">
      <c r="C6" s="133"/>
      <c r="D6" s="133"/>
      <c r="E6" s="133"/>
      <c r="F6" s="133"/>
      <c r="G6" s="35"/>
      <c r="H6" s="21"/>
    </row>
    <row r="7" spans="3:8" ht="12.75" hidden="1" customHeight="1">
      <c r="C7" s="133"/>
      <c r="D7" s="133"/>
      <c r="E7" s="133"/>
      <c r="F7" s="133"/>
      <c r="G7" s="35"/>
      <c r="H7" s="21"/>
    </row>
    <row r="8" spans="3:8" ht="3" hidden="1" customHeight="1">
      <c r="C8" s="133"/>
      <c r="D8" s="133"/>
      <c r="E8" s="133"/>
      <c r="F8" s="133"/>
      <c r="G8" s="36"/>
      <c r="H8"/>
    </row>
    <row r="9" spans="3:8" ht="18.75" customHeight="1">
      <c r="C9" s="6"/>
      <c r="D9" s="6"/>
      <c r="E9" s="6"/>
      <c r="F9" s="117" t="s">
        <v>200</v>
      </c>
      <c r="G9" s="36"/>
      <c r="H9"/>
    </row>
    <row r="10" spans="3:8" ht="18.399999999999999" customHeight="1">
      <c r="C10" s="134" t="s">
        <v>1</v>
      </c>
      <c r="D10" s="135"/>
      <c r="E10" s="136" t="s">
        <v>6</v>
      </c>
      <c r="F10" s="137" t="s">
        <v>9</v>
      </c>
      <c r="G10" s="27"/>
      <c r="H10"/>
    </row>
    <row r="11" spans="3:8" ht="18.75">
      <c r="C11" s="138" t="s">
        <v>2</v>
      </c>
      <c r="D11" s="139"/>
      <c r="E11" s="136"/>
      <c r="F11" s="137"/>
      <c r="G11" s="27"/>
      <c r="H11"/>
    </row>
    <row r="12" spans="3:8" ht="21" customHeight="1">
      <c r="C12" s="56"/>
      <c r="D12" s="57"/>
      <c r="E12" s="31" t="s">
        <v>3</v>
      </c>
      <c r="F12" s="98">
        <f>F14+F20+F22+F26+F29+F31+F33</f>
        <v>12854.510060000001</v>
      </c>
      <c r="G12" s="27"/>
      <c r="H12"/>
    </row>
    <row r="13" spans="3:8" ht="21.75" customHeight="1">
      <c r="C13" s="52"/>
      <c r="D13" s="53"/>
      <c r="E13" s="31" t="s">
        <v>4</v>
      </c>
      <c r="F13" s="98"/>
      <c r="G13" s="27"/>
      <c r="H13"/>
    </row>
    <row r="14" spans="3:8" s="2" customFormat="1" ht="23.25" customHeight="1">
      <c r="C14" s="52" t="s">
        <v>26</v>
      </c>
      <c r="D14" s="53" t="s">
        <v>5</v>
      </c>
      <c r="E14" s="25" t="s">
        <v>25</v>
      </c>
      <c r="F14" s="98">
        <f>F15+F16+F18+F19+F17</f>
        <v>3901.1640900000002</v>
      </c>
      <c r="G14" s="32"/>
    </row>
    <row r="15" spans="3:8" s="2" customFormat="1" ht="37.5" customHeight="1">
      <c r="C15" s="52" t="s">
        <v>26</v>
      </c>
      <c r="D15" s="53" t="s">
        <v>28</v>
      </c>
      <c r="E15" s="25" t="s">
        <v>27</v>
      </c>
      <c r="F15" s="98">
        <v>604.12343999999996</v>
      </c>
      <c r="G15" s="32"/>
    </row>
    <row r="16" spans="3:8" ht="58.5" customHeight="1">
      <c r="C16" s="52" t="s">
        <v>26</v>
      </c>
      <c r="D16" s="53" t="s">
        <v>35</v>
      </c>
      <c r="E16" s="31" t="s">
        <v>34</v>
      </c>
      <c r="F16" s="98">
        <v>3241.6634100000001</v>
      </c>
      <c r="G16" s="32"/>
      <c r="H16"/>
    </row>
    <row r="17" spans="3:8" ht="58.5" customHeight="1">
      <c r="C17" s="52" t="s">
        <v>26</v>
      </c>
      <c r="D17" s="53" t="s">
        <v>124</v>
      </c>
      <c r="E17" s="16" t="s">
        <v>125</v>
      </c>
      <c r="F17" s="98">
        <v>15.3</v>
      </c>
      <c r="G17" s="32"/>
      <c r="H17"/>
    </row>
    <row r="18" spans="3:8" ht="18.75">
      <c r="C18" s="52" t="s">
        <v>26</v>
      </c>
      <c r="D18" s="53" t="s">
        <v>17</v>
      </c>
      <c r="E18" s="46" t="s">
        <v>39</v>
      </c>
      <c r="F18" s="98">
        <v>20</v>
      </c>
      <c r="G18" s="32"/>
    </row>
    <row r="19" spans="3:8" ht="18.75" customHeight="1">
      <c r="C19" s="52" t="s">
        <v>26</v>
      </c>
      <c r="D19" s="53" t="s">
        <v>19</v>
      </c>
      <c r="E19" s="43" t="s">
        <v>48</v>
      </c>
      <c r="F19" s="54">
        <v>20.07724</v>
      </c>
      <c r="G19" s="44"/>
    </row>
    <row r="20" spans="3:8" ht="25.5" customHeight="1">
      <c r="C20" s="52" t="s">
        <v>28</v>
      </c>
      <c r="D20" s="53" t="s">
        <v>5</v>
      </c>
      <c r="E20" s="47" t="s">
        <v>55</v>
      </c>
      <c r="F20" s="98">
        <f>F21</f>
        <v>168.9</v>
      </c>
      <c r="G20" s="32"/>
    </row>
    <row r="21" spans="3:8" ht="27" customHeight="1">
      <c r="C21" s="52" t="s">
        <v>28</v>
      </c>
      <c r="D21" s="53" t="s">
        <v>57</v>
      </c>
      <c r="E21" s="47" t="s">
        <v>56</v>
      </c>
      <c r="F21" s="98">
        <v>168.9</v>
      </c>
      <c r="G21" s="32"/>
    </row>
    <row r="22" spans="3:8" ht="25.5" customHeight="1">
      <c r="C22" s="52" t="s">
        <v>57</v>
      </c>
      <c r="D22" s="53" t="s">
        <v>5</v>
      </c>
      <c r="E22" s="31" t="s">
        <v>62</v>
      </c>
      <c r="F22" s="98">
        <f>SUM(F23:F25)</f>
        <v>404</v>
      </c>
      <c r="G22" s="32"/>
    </row>
    <row r="23" spans="3:8" ht="36" customHeight="1">
      <c r="C23" s="52" t="s">
        <v>57</v>
      </c>
      <c r="D23" s="53" t="s">
        <v>64</v>
      </c>
      <c r="E23" s="45" t="s">
        <v>63</v>
      </c>
      <c r="F23" s="98">
        <v>300</v>
      </c>
      <c r="G23" s="32"/>
    </row>
    <row r="24" spans="3:8" ht="21" customHeight="1">
      <c r="C24" s="52" t="s">
        <v>57</v>
      </c>
      <c r="D24" s="53" t="s">
        <v>16</v>
      </c>
      <c r="E24" s="45" t="s">
        <v>97</v>
      </c>
      <c r="F24" s="98">
        <v>54</v>
      </c>
      <c r="G24" s="32"/>
    </row>
    <row r="25" spans="3:8" ht="39.75" customHeight="1">
      <c r="C25" s="52" t="s">
        <v>57</v>
      </c>
      <c r="D25" s="53" t="s">
        <v>49</v>
      </c>
      <c r="E25" s="15" t="s">
        <v>98</v>
      </c>
      <c r="F25" s="98">
        <v>50</v>
      </c>
      <c r="G25" s="32"/>
    </row>
    <row r="26" spans="3:8" ht="27" customHeight="1">
      <c r="C26" s="52" t="s">
        <v>35</v>
      </c>
      <c r="D26" s="53" t="s">
        <v>5</v>
      </c>
      <c r="E26" s="18" t="s">
        <v>68</v>
      </c>
      <c r="F26" s="98">
        <f>F27+F28</f>
        <v>3017.7802999999999</v>
      </c>
      <c r="G26" s="32"/>
    </row>
    <row r="27" spans="3:8" ht="21" customHeight="1">
      <c r="C27" s="52" t="s">
        <v>35</v>
      </c>
      <c r="D27" s="53" t="s">
        <v>64</v>
      </c>
      <c r="E27" s="18" t="s">
        <v>0</v>
      </c>
      <c r="F27" s="98">
        <v>2997.7802999999999</v>
      </c>
      <c r="G27" s="32"/>
    </row>
    <row r="28" spans="3:8" ht="28.5" customHeight="1">
      <c r="C28" s="52" t="s">
        <v>35</v>
      </c>
      <c r="D28" s="53" t="s">
        <v>18</v>
      </c>
      <c r="E28" s="15" t="s">
        <v>102</v>
      </c>
      <c r="F28" s="98">
        <v>20</v>
      </c>
      <c r="G28" s="32"/>
    </row>
    <row r="29" spans="3:8" ht="27.75" customHeight="1">
      <c r="C29" s="52" t="s">
        <v>38</v>
      </c>
      <c r="D29" s="53" t="s">
        <v>5</v>
      </c>
      <c r="E29" s="31" t="s">
        <v>74</v>
      </c>
      <c r="F29" s="98">
        <f>F30</f>
        <v>1450</v>
      </c>
      <c r="G29" s="32"/>
    </row>
    <row r="30" spans="3:8" ht="18.75">
      <c r="C30" s="52" t="s">
        <v>38</v>
      </c>
      <c r="D30" s="53" t="s">
        <v>57</v>
      </c>
      <c r="E30" s="46" t="s">
        <v>99</v>
      </c>
      <c r="F30" s="98">
        <v>1450</v>
      </c>
      <c r="G30" s="32"/>
    </row>
    <row r="31" spans="3:8" ht="20.25" customHeight="1">
      <c r="C31" s="52" t="s">
        <v>82</v>
      </c>
      <c r="D31" s="53" t="s">
        <v>5</v>
      </c>
      <c r="E31" s="13" t="s">
        <v>143</v>
      </c>
      <c r="F31" s="98">
        <f>F32</f>
        <v>3766.6372999999999</v>
      </c>
      <c r="G31" s="32"/>
    </row>
    <row r="32" spans="3:8" ht="21.75" customHeight="1">
      <c r="C32" s="52" t="s">
        <v>82</v>
      </c>
      <c r="D32" s="53" t="s">
        <v>26</v>
      </c>
      <c r="E32" s="13" t="s">
        <v>83</v>
      </c>
      <c r="F32" s="98">
        <v>3766.6372999999999</v>
      </c>
      <c r="G32" s="32"/>
    </row>
    <row r="33" spans="2:8" ht="20.25" customHeight="1">
      <c r="C33" s="52" t="s">
        <v>17</v>
      </c>
      <c r="D33" s="53" t="s">
        <v>5</v>
      </c>
      <c r="E33" s="13" t="s">
        <v>90</v>
      </c>
      <c r="F33" s="98">
        <f>F34</f>
        <v>146.02837</v>
      </c>
      <c r="G33" s="32"/>
    </row>
    <row r="34" spans="2:8" ht="19.5" customHeight="1">
      <c r="B34"/>
      <c r="C34" s="52" t="s">
        <v>17</v>
      </c>
      <c r="D34" s="53" t="s">
        <v>28</v>
      </c>
      <c r="E34" s="13" t="s">
        <v>121</v>
      </c>
      <c r="F34" s="98">
        <v>146.02837</v>
      </c>
      <c r="G34" s="32"/>
      <c r="H34"/>
    </row>
    <row r="35" spans="2:8" ht="21" hidden="1" customHeight="1">
      <c r="B35"/>
      <c r="C35" s="52" t="s">
        <v>17</v>
      </c>
      <c r="D35" s="53" t="s">
        <v>28</v>
      </c>
      <c r="E35" s="13" t="s">
        <v>121</v>
      </c>
      <c r="F35" s="98"/>
      <c r="G35" s="32"/>
      <c r="H35"/>
    </row>
    <row r="36" spans="2:8" ht="24.75" customHeight="1">
      <c r="B36" s="21"/>
      <c r="C36" s="52"/>
      <c r="D36" s="53"/>
      <c r="E36" s="37" t="s">
        <v>93</v>
      </c>
      <c r="F36" s="98">
        <f>F14+F20+F22+F26+F29+F31+F33</f>
        <v>12854.510060000001</v>
      </c>
      <c r="G36" s="32"/>
      <c r="H36"/>
    </row>
    <row r="37" spans="2:8" ht="36.6" customHeight="1">
      <c r="B37"/>
      <c r="C37" s="8"/>
      <c r="D37" s="55"/>
      <c r="E37" s="26"/>
      <c r="F37" s="33"/>
      <c r="G37" s="32"/>
      <c r="H37"/>
    </row>
    <row r="38" spans="2:8" ht="17.25" customHeight="1">
      <c r="B38"/>
      <c r="C38" s="140" t="s">
        <v>122</v>
      </c>
      <c r="D38" s="140"/>
      <c r="E38" s="140"/>
      <c r="F38" s="140"/>
      <c r="G38" s="32"/>
      <c r="H38"/>
    </row>
    <row r="39" spans="2:8" ht="12.75" hidden="1" customHeight="1">
      <c r="B39"/>
      <c r="C39" s="8"/>
      <c r="D39" s="55"/>
      <c r="E39" s="26"/>
      <c r="F39" s="33"/>
      <c r="G39" s="32"/>
      <c r="H39" s="21"/>
    </row>
    <row r="40" spans="2:8" ht="18.75">
      <c r="B40"/>
      <c r="C40" s="48"/>
      <c r="D40" s="49"/>
      <c r="E40"/>
      <c r="F40" s="132"/>
      <c r="G40" s="132"/>
      <c r="H40" s="21"/>
    </row>
    <row r="41" spans="2:8" ht="19.899999999999999" customHeight="1">
      <c r="B41"/>
      <c r="C41"/>
      <c r="D41"/>
      <c r="E41"/>
      <c r="F41"/>
      <c r="G41"/>
      <c r="H41" s="21"/>
    </row>
    <row r="42" spans="2:8" ht="19.899999999999999" customHeight="1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</sheetData>
  <mergeCells count="8">
    <mergeCell ref="F40:G40"/>
    <mergeCell ref="E1:F4"/>
    <mergeCell ref="C5:F8"/>
    <mergeCell ref="C10:D10"/>
    <mergeCell ref="E10:E11"/>
    <mergeCell ref="F10:F11"/>
    <mergeCell ref="C11:D11"/>
    <mergeCell ref="C38:F38"/>
  </mergeCells>
  <phoneticPr fontId="18" type="noConversion"/>
  <pageMargins left="1.1811023622047245" right="0.39370078740157483" top="0.78740157480314965" bottom="0.78740157480314965" header="0.31496062992125984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Q120"/>
  <sheetViews>
    <sheetView tabSelected="1" topLeftCell="E103" zoomScale="75" zoomScaleNormal="75" workbookViewId="0">
      <selection activeCell="R9" sqref="R9"/>
    </sheetView>
  </sheetViews>
  <sheetFormatPr defaultColWidth="8.85546875" defaultRowHeight="18.75"/>
  <cols>
    <col min="1" max="4" width="0" style="1" hidden="1" customWidth="1"/>
    <col min="5" max="5" width="54" style="3" customWidth="1"/>
    <col min="6" max="6" width="5" style="3" customWidth="1"/>
    <col min="7" max="7" width="11.7109375" style="3" customWidth="1"/>
    <col min="8" max="8" width="7.5703125" style="3" customWidth="1"/>
    <col min="9" max="9" width="17.5703125" style="29" customWidth="1"/>
    <col min="10" max="10" width="14" style="28" customWidth="1"/>
    <col min="11" max="12" width="16.7109375" style="75" hidden="1" customWidth="1"/>
    <col min="13" max="13" width="16.7109375" style="29" customWidth="1"/>
    <col min="14" max="14" width="8.85546875" style="1"/>
    <col min="15" max="15" width="19.85546875" style="1" hidden="1" customWidth="1"/>
    <col min="16" max="17" width="11" style="1" bestFit="1" customWidth="1"/>
    <col min="18" max="18" width="8.85546875" style="1"/>
    <col min="19" max="19" width="9.28515625" style="1" bestFit="1" customWidth="1"/>
    <col min="20" max="16384" width="8.85546875" style="1"/>
  </cols>
  <sheetData>
    <row r="1" spans="5:15" ht="18.399999999999999" customHeight="1">
      <c r="E1" s="127" t="s">
        <v>151</v>
      </c>
      <c r="F1" s="127"/>
      <c r="G1" s="127"/>
      <c r="H1" s="127"/>
      <c r="I1" s="127"/>
      <c r="J1" s="127"/>
      <c r="K1" s="127"/>
      <c r="L1" s="127"/>
      <c r="M1" s="127"/>
    </row>
    <row r="2" spans="5:15" ht="18.75" customHeight="1">
      <c r="E2" s="127"/>
      <c r="F2" s="127"/>
      <c r="G2" s="127"/>
      <c r="H2" s="127"/>
      <c r="I2" s="127"/>
      <c r="J2" s="127"/>
      <c r="K2" s="127"/>
      <c r="L2" s="127"/>
      <c r="M2" s="127"/>
    </row>
    <row r="3" spans="5:15" ht="18.75" customHeight="1">
      <c r="E3" s="127"/>
      <c r="F3" s="127"/>
      <c r="G3" s="127"/>
      <c r="H3" s="127"/>
      <c r="I3" s="127"/>
      <c r="J3" s="127"/>
      <c r="K3" s="127"/>
      <c r="L3" s="127"/>
      <c r="M3" s="127"/>
    </row>
    <row r="4" spans="5:15" ht="42" customHeight="1">
      <c r="E4" s="127"/>
      <c r="F4" s="127"/>
      <c r="G4" s="127"/>
      <c r="H4" s="127"/>
      <c r="I4" s="127"/>
      <c r="J4" s="127"/>
      <c r="K4" s="127"/>
      <c r="L4" s="127"/>
      <c r="M4" s="127"/>
    </row>
    <row r="5" spans="5:15" ht="18" customHeight="1">
      <c r="E5" s="133" t="s">
        <v>159</v>
      </c>
      <c r="F5" s="133"/>
      <c r="G5" s="133"/>
      <c r="H5" s="133"/>
      <c r="I5" s="133"/>
      <c r="J5" s="133"/>
      <c r="K5" s="133"/>
      <c r="L5" s="133"/>
      <c r="M5" s="133"/>
    </row>
    <row r="6" spans="5:15" ht="18" customHeight="1">
      <c r="E6" s="133"/>
      <c r="F6" s="133"/>
      <c r="G6" s="133"/>
      <c r="H6" s="133"/>
      <c r="I6" s="133"/>
      <c r="J6" s="133"/>
      <c r="K6" s="133"/>
      <c r="L6" s="133"/>
      <c r="M6" s="133"/>
    </row>
    <row r="7" spans="5:15" ht="32.25" customHeight="1">
      <c r="E7" s="133"/>
      <c r="F7" s="133"/>
      <c r="G7" s="133"/>
      <c r="H7" s="133"/>
      <c r="I7" s="133"/>
      <c r="J7" s="133"/>
      <c r="K7" s="133"/>
      <c r="L7" s="133"/>
      <c r="M7" s="133"/>
    </row>
    <row r="8" spans="5:15" ht="18" customHeight="1">
      <c r="E8" s="26"/>
      <c r="F8" s="26"/>
      <c r="G8" s="26"/>
      <c r="H8" s="26"/>
      <c r="I8" s="26"/>
      <c r="J8" s="26"/>
      <c r="K8" s="26"/>
      <c r="L8" s="26"/>
      <c r="M8" s="26" t="s">
        <v>200</v>
      </c>
    </row>
    <row r="9" spans="5:15" ht="18" customHeight="1">
      <c r="E9" s="85" t="s">
        <v>6</v>
      </c>
      <c r="F9" s="82" t="s">
        <v>112</v>
      </c>
      <c r="G9" s="11" t="s">
        <v>21</v>
      </c>
      <c r="H9" s="11" t="s">
        <v>22</v>
      </c>
      <c r="I9" s="11" t="s">
        <v>23</v>
      </c>
      <c r="J9" s="11" t="s">
        <v>24</v>
      </c>
      <c r="K9" s="72" t="s">
        <v>113</v>
      </c>
      <c r="L9" s="72" t="s">
        <v>113</v>
      </c>
      <c r="M9" s="71" t="s">
        <v>113</v>
      </c>
    </row>
    <row r="10" spans="5:15" ht="18" customHeight="1">
      <c r="E10" s="85" t="s">
        <v>10</v>
      </c>
      <c r="F10" s="20" t="s">
        <v>11</v>
      </c>
      <c r="G10" s="11" t="s">
        <v>12</v>
      </c>
      <c r="H10" s="11" t="s">
        <v>13</v>
      </c>
      <c r="I10" s="11" t="s">
        <v>14</v>
      </c>
      <c r="J10" s="12">
        <v>6</v>
      </c>
      <c r="K10" s="73">
        <v>7</v>
      </c>
      <c r="L10" s="73">
        <v>7</v>
      </c>
      <c r="M10" s="12">
        <v>7</v>
      </c>
    </row>
    <row r="11" spans="5:15" ht="18" customHeight="1">
      <c r="E11" s="25" t="s">
        <v>25</v>
      </c>
      <c r="F11" s="80" t="s">
        <v>114</v>
      </c>
      <c r="G11" s="11" t="s">
        <v>26</v>
      </c>
      <c r="H11" s="11"/>
      <c r="I11" s="11"/>
      <c r="J11" s="11"/>
      <c r="K11" s="74">
        <v>3879.1929999999998</v>
      </c>
      <c r="L11" s="74">
        <f>L16</f>
        <v>170</v>
      </c>
      <c r="M11" s="62">
        <f>M12+M16+M25+M28+M32</f>
        <v>3901.1640899999998</v>
      </c>
      <c r="O11" s="63">
        <v>3577.4058149999996</v>
      </c>
    </row>
    <row r="12" spans="5:15" ht="55.9" customHeight="1">
      <c r="E12" s="25" t="s">
        <v>27</v>
      </c>
      <c r="F12" s="80" t="s">
        <v>114</v>
      </c>
      <c r="G12" s="11" t="s">
        <v>26</v>
      </c>
      <c r="H12" s="11" t="s">
        <v>28</v>
      </c>
      <c r="I12" s="11"/>
      <c r="J12" s="11"/>
      <c r="K12" s="74">
        <v>578.45699999999999</v>
      </c>
      <c r="L12" s="74"/>
      <c r="M12" s="14">
        <f>M13</f>
        <v>604.12343999999996</v>
      </c>
      <c r="O12" s="61">
        <v>567.07308</v>
      </c>
    </row>
    <row r="13" spans="5:15" s="2" customFormat="1" ht="36.75" customHeight="1">
      <c r="E13" s="25" t="s">
        <v>115</v>
      </c>
      <c r="F13" s="80" t="s">
        <v>114</v>
      </c>
      <c r="G13" s="11" t="s">
        <v>26</v>
      </c>
      <c r="H13" s="11" t="s">
        <v>28</v>
      </c>
      <c r="I13" s="11" t="s">
        <v>30</v>
      </c>
      <c r="J13" s="11"/>
      <c r="K13" s="74">
        <v>578.45699999999999</v>
      </c>
      <c r="L13" s="74"/>
      <c r="M13" s="14">
        <f>M14</f>
        <v>604.12343999999996</v>
      </c>
      <c r="O13" s="61">
        <v>567.07308</v>
      </c>
    </row>
    <row r="14" spans="5:15" s="2" customFormat="1" ht="16.5" customHeight="1">
      <c r="E14" s="25" t="s">
        <v>31</v>
      </c>
      <c r="F14" s="80" t="s">
        <v>114</v>
      </c>
      <c r="G14" s="11" t="s">
        <v>26</v>
      </c>
      <c r="H14" s="11" t="s">
        <v>28</v>
      </c>
      <c r="I14" s="11" t="s">
        <v>32</v>
      </c>
      <c r="J14" s="11"/>
      <c r="K14" s="74">
        <v>578.45699999999999</v>
      </c>
      <c r="L14" s="74"/>
      <c r="M14" s="14">
        <f>M15</f>
        <v>604.12343999999996</v>
      </c>
      <c r="O14" s="61">
        <v>567.07308</v>
      </c>
    </row>
    <row r="15" spans="5:15" s="2" customFormat="1" ht="39" customHeight="1">
      <c r="E15" s="15" t="s">
        <v>156</v>
      </c>
      <c r="F15" s="80" t="s">
        <v>114</v>
      </c>
      <c r="G15" s="11" t="s">
        <v>26</v>
      </c>
      <c r="H15" s="11" t="s">
        <v>28</v>
      </c>
      <c r="I15" s="11" t="s">
        <v>32</v>
      </c>
      <c r="J15" s="11" t="s">
        <v>153</v>
      </c>
      <c r="K15" s="74">
        <v>578.45699999999999</v>
      </c>
      <c r="L15" s="74"/>
      <c r="M15" s="14">
        <v>604.12343999999996</v>
      </c>
      <c r="O15" s="61">
        <v>567.07308</v>
      </c>
    </row>
    <row r="16" spans="5:15" s="2" customFormat="1" ht="93" customHeight="1">
      <c r="E16" s="31" t="s">
        <v>34</v>
      </c>
      <c r="F16" s="80" t="s">
        <v>114</v>
      </c>
      <c r="G16" s="11" t="s">
        <v>26</v>
      </c>
      <c r="H16" s="11" t="s">
        <v>35</v>
      </c>
      <c r="I16" s="11"/>
      <c r="J16" s="11"/>
      <c r="K16" s="74">
        <v>3261.326</v>
      </c>
      <c r="L16" s="74">
        <f>L17</f>
        <v>170</v>
      </c>
      <c r="M16" s="14">
        <f>M17</f>
        <v>3241.6634099999997</v>
      </c>
      <c r="O16" s="61">
        <v>2986.6227349999995</v>
      </c>
    </row>
    <row r="17" spans="5:15" s="2" customFormat="1" ht="36" customHeight="1">
      <c r="E17" s="25" t="s">
        <v>115</v>
      </c>
      <c r="F17" s="80" t="s">
        <v>114</v>
      </c>
      <c r="G17" s="11" t="s">
        <v>26</v>
      </c>
      <c r="H17" s="11" t="s">
        <v>35</v>
      </c>
      <c r="I17" s="11" t="s">
        <v>30</v>
      </c>
      <c r="J17" s="11"/>
      <c r="K17" s="74">
        <v>3261.326</v>
      </c>
      <c r="L17" s="74">
        <f>L18</f>
        <v>170</v>
      </c>
      <c r="M17" s="14">
        <f>M18+M24</f>
        <v>3241.6634099999997</v>
      </c>
      <c r="O17" s="61">
        <v>2986.6227349999995</v>
      </c>
    </row>
    <row r="18" spans="5:15" ht="17.25" customHeight="1">
      <c r="E18" s="37" t="s">
        <v>36</v>
      </c>
      <c r="F18" s="80" t="s">
        <v>114</v>
      </c>
      <c r="G18" s="11" t="s">
        <v>26</v>
      </c>
      <c r="H18" s="11" t="s">
        <v>35</v>
      </c>
      <c r="I18" s="11" t="s">
        <v>37</v>
      </c>
      <c r="J18" s="11"/>
      <c r="K18" s="74">
        <v>3261.326</v>
      </c>
      <c r="L18" s="74">
        <f>L19</f>
        <v>170</v>
      </c>
      <c r="M18" s="14">
        <f>M19+M22+M23</f>
        <v>3169.6634099999997</v>
      </c>
      <c r="O18" s="61">
        <v>2918.6227349999995</v>
      </c>
    </row>
    <row r="19" spans="5:15" ht="37.15" customHeight="1">
      <c r="E19" s="15" t="s">
        <v>156</v>
      </c>
      <c r="F19" s="80" t="s">
        <v>114</v>
      </c>
      <c r="G19" s="11" t="s">
        <v>26</v>
      </c>
      <c r="H19" s="11" t="s">
        <v>35</v>
      </c>
      <c r="I19" s="11" t="s">
        <v>37</v>
      </c>
      <c r="J19" s="11" t="s">
        <v>153</v>
      </c>
      <c r="K19" s="74">
        <v>3261.326</v>
      </c>
      <c r="L19" s="74">
        <v>170</v>
      </c>
      <c r="M19" s="14">
        <v>2613.1530899999998</v>
      </c>
      <c r="O19" s="61">
        <v>2918.6227349999995</v>
      </c>
    </row>
    <row r="20" spans="5:15" ht="38.450000000000003" hidden="1" customHeight="1">
      <c r="E20" s="86" t="s">
        <v>45</v>
      </c>
      <c r="F20" s="80" t="s">
        <v>114</v>
      </c>
      <c r="G20" s="11" t="s">
        <v>26</v>
      </c>
      <c r="H20" s="11" t="s">
        <v>35</v>
      </c>
      <c r="I20" s="11" t="s">
        <v>37</v>
      </c>
      <c r="J20" s="11" t="s">
        <v>153</v>
      </c>
      <c r="K20" s="74">
        <v>0</v>
      </c>
      <c r="L20" s="74"/>
      <c r="M20" s="14">
        <f t="shared" ref="M20:M71" si="0">K20+L20</f>
        <v>0</v>
      </c>
      <c r="O20" s="61">
        <v>68</v>
      </c>
    </row>
    <row r="21" spans="5:15" ht="37.9" hidden="1" customHeight="1">
      <c r="E21" s="25" t="s">
        <v>33</v>
      </c>
      <c r="F21" s="80" t="s">
        <v>114</v>
      </c>
      <c r="G21" s="11" t="s">
        <v>26</v>
      </c>
      <c r="H21" s="11" t="s">
        <v>35</v>
      </c>
      <c r="I21" s="11" t="s">
        <v>37</v>
      </c>
      <c r="J21" s="11" t="s">
        <v>153</v>
      </c>
      <c r="K21" s="74">
        <v>0</v>
      </c>
      <c r="L21" s="74"/>
      <c r="M21" s="14">
        <f t="shared" si="0"/>
        <v>0</v>
      </c>
      <c r="O21" s="61">
        <v>68</v>
      </c>
    </row>
    <row r="22" spans="5:15" ht="37.9" customHeight="1">
      <c r="E22" s="99" t="s">
        <v>157</v>
      </c>
      <c r="F22" s="80" t="s">
        <v>114</v>
      </c>
      <c r="G22" s="11" t="s">
        <v>26</v>
      </c>
      <c r="H22" s="11" t="s">
        <v>35</v>
      </c>
      <c r="I22" s="11" t="s">
        <v>37</v>
      </c>
      <c r="J22" s="11" t="s">
        <v>155</v>
      </c>
      <c r="K22" s="74"/>
      <c r="L22" s="74"/>
      <c r="M22" s="14">
        <v>542.74231999999995</v>
      </c>
      <c r="O22" s="61"/>
    </row>
    <row r="23" spans="5:15" ht="19.5" customHeight="1">
      <c r="E23" s="31" t="s">
        <v>161</v>
      </c>
      <c r="F23" s="80" t="s">
        <v>114</v>
      </c>
      <c r="G23" s="11" t="s">
        <v>26</v>
      </c>
      <c r="H23" s="11" t="s">
        <v>35</v>
      </c>
      <c r="I23" s="11" t="s">
        <v>37</v>
      </c>
      <c r="J23" s="11" t="s">
        <v>160</v>
      </c>
      <c r="K23" s="74"/>
      <c r="L23" s="74"/>
      <c r="M23" s="14">
        <v>13.768000000000001</v>
      </c>
      <c r="O23" s="61"/>
    </row>
    <row r="24" spans="5:15" ht="20.25" customHeight="1">
      <c r="E24" s="100" t="s">
        <v>162</v>
      </c>
      <c r="F24" s="80" t="s">
        <v>114</v>
      </c>
      <c r="G24" s="11" t="s">
        <v>26</v>
      </c>
      <c r="H24" s="11" t="s">
        <v>35</v>
      </c>
      <c r="I24" s="11" t="s">
        <v>46</v>
      </c>
      <c r="J24" s="11" t="s">
        <v>160</v>
      </c>
      <c r="K24" s="74"/>
      <c r="L24" s="74"/>
      <c r="M24" s="14">
        <v>72</v>
      </c>
      <c r="O24" s="61"/>
    </row>
    <row r="25" spans="5:15" ht="77.25" customHeight="1">
      <c r="E25" s="37" t="s">
        <v>125</v>
      </c>
      <c r="F25" s="80" t="s">
        <v>114</v>
      </c>
      <c r="G25" s="11" t="s">
        <v>26</v>
      </c>
      <c r="H25" s="11" t="s">
        <v>124</v>
      </c>
      <c r="I25" s="11"/>
      <c r="J25" s="11"/>
      <c r="K25" s="74">
        <v>15.7</v>
      </c>
      <c r="L25" s="74"/>
      <c r="M25" s="14">
        <f>M26</f>
        <v>15.3</v>
      </c>
      <c r="O25" s="61">
        <v>2918.6227349999995</v>
      </c>
    </row>
    <row r="26" spans="5:15" ht="18" customHeight="1">
      <c r="E26" s="37" t="s">
        <v>36</v>
      </c>
      <c r="F26" s="80" t="s">
        <v>114</v>
      </c>
      <c r="G26" s="11" t="s">
        <v>26</v>
      </c>
      <c r="H26" s="11" t="s">
        <v>124</v>
      </c>
      <c r="I26" s="11" t="s">
        <v>37</v>
      </c>
      <c r="J26" s="11"/>
      <c r="K26" s="74">
        <v>15.7</v>
      </c>
      <c r="L26" s="74"/>
      <c r="M26" s="14">
        <f>M27</f>
        <v>15.3</v>
      </c>
      <c r="O26" s="61">
        <v>2918.6227349999995</v>
      </c>
    </row>
    <row r="27" spans="5:15" ht="18" customHeight="1">
      <c r="E27" s="37" t="s">
        <v>92</v>
      </c>
      <c r="F27" s="80" t="s">
        <v>114</v>
      </c>
      <c r="G27" s="11" t="s">
        <v>26</v>
      </c>
      <c r="H27" s="11" t="s">
        <v>124</v>
      </c>
      <c r="I27" s="11" t="s">
        <v>37</v>
      </c>
      <c r="J27" s="11" t="s">
        <v>163</v>
      </c>
      <c r="K27" s="74">
        <v>15.7</v>
      </c>
      <c r="L27" s="74"/>
      <c r="M27" s="14">
        <v>15.3</v>
      </c>
      <c r="O27" s="61">
        <v>2918.6227349999995</v>
      </c>
    </row>
    <row r="28" spans="5:15" ht="18" customHeight="1">
      <c r="E28" s="37" t="s">
        <v>47</v>
      </c>
      <c r="F28" s="80" t="s">
        <v>114</v>
      </c>
      <c r="G28" s="11" t="s">
        <v>26</v>
      </c>
      <c r="H28" s="11" t="s">
        <v>17</v>
      </c>
      <c r="I28" s="11"/>
      <c r="J28" s="11"/>
      <c r="K28" s="74">
        <v>20</v>
      </c>
      <c r="L28" s="74"/>
      <c r="M28" s="14">
        <f t="shared" si="0"/>
        <v>20</v>
      </c>
      <c r="O28" s="61">
        <v>20</v>
      </c>
    </row>
    <row r="29" spans="5:15" ht="18.75" customHeight="1">
      <c r="E29" s="37" t="s">
        <v>47</v>
      </c>
      <c r="F29" s="80" t="s">
        <v>114</v>
      </c>
      <c r="G29" s="11" t="s">
        <v>26</v>
      </c>
      <c r="H29" s="11" t="s">
        <v>17</v>
      </c>
      <c r="I29" s="11" t="s">
        <v>40</v>
      </c>
      <c r="J29" s="11"/>
      <c r="K29" s="74">
        <v>20</v>
      </c>
      <c r="L29" s="74"/>
      <c r="M29" s="14">
        <f t="shared" si="0"/>
        <v>20</v>
      </c>
      <c r="O29" s="61">
        <v>20</v>
      </c>
    </row>
    <row r="30" spans="5:15" ht="18.75" customHeight="1">
      <c r="E30" s="37" t="s">
        <v>41</v>
      </c>
      <c r="F30" s="80" t="s">
        <v>114</v>
      </c>
      <c r="G30" s="11" t="s">
        <v>26</v>
      </c>
      <c r="H30" s="11" t="s">
        <v>17</v>
      </c>
      <c r="I30" s="11" t="s">
        <v>42</v>
      </c>
      <c r="J30" s="11"/>
      <c r="K30" s="74">
        <v>20</v>
      </c>
      <c r="L30" s="74"/>
      <c r="M30" s="14">
        <f t="shared" si="0"/>
        <v>20</v>
      </c>
      <c r="O30" s="61">
        <v>20</v>
      </c>
    </row>
    <row r="31" spans="5:15" ht="18" customHeight="1">
      <c r="E31" s="37" t="s">
        <v>165</v>
      </c>
      <c r="F31" s="80" t="s">
        <v>114</v>
      </c>
      <c r="G31" s="11" t="s">
        <v>26</v>
      </c>
      <c r="H31" s="11" t="s">
        <v>17</v>
      </c>
      <c r="I31" s="11" t="s">
        <v>42</v>
      </c>
      <c r="J31" s="11" t="s">
        <v>164</v>
      </c>
      <c r="K31" s="74">
        <v>20</v>
      </c>
      <c r="L31" s="74"/>
      <c r="M31" s="14">
        <f t="shared" si="0"/>
        <v>20</v>
      </c>
      <c r="O31" s="61">
        <v>20</v>
      </c>
    </row>
    <row r="32" spans="5:15" ht="18.75" customHeight="1">
      <c r="E32" s="25" t="s">
        <v>48</v>
      </c>
      <c r="F32" s="80" t="s">
        <v>114</v>
      </c>
      <c r="G32" s="11" t="s">
        <v>26</v>
      </c>
      <c r="H32" s="11" t="s">
        <v>19</v>
      </c>
      <c r="I32" s="11"/>
      <c r="J32" s="11"/>
      <c r="K32" s="74">
        <v>3.71</v>
      </c>
      <c r="L32" s="74"/>
      <c r="M32" s="14">
        <f>M33+M36</f>
        <v>20.07724</v>
      </c>
      <c r="O32" s="61">
        <v>3.71</v>
      </c>
    </row>
    <row r="33" spans="5:15" ht="91.9" customHeight="1">
      <c r="E33" s="25" t="s">
        <v>29</v>
      </c>
      <c r="F33" s="80" t="s">
        <v>114</v>
      </c>
      <c r="G33" s="11" t="s">
        <v>26</v>
      </c>
      <c r="H33" s="11" t="s">
        <v>19</v>
      </c>
      <c r="I33" s="11" t="s">
        <v>30</v>
      </c>
      <c r="J33" s="11"/>
      <c r="K33" s="74">
        <v>3.71</v>
      </c>
      <c r="L33" s="74"/>
      <c r="M33" s="14">
        <f t="shared" si="0"/>
        <v>3.71</v>
      </c>
      <c r="O33" s="61">
        <v>3.71</v>
      </c>
    </row>
    <row r="34" spans="5:15" ht="40.15" customHeight="1">
      <c r="E34" s="31" t="s">
        <v>43</v>
      </c>
      <c r="F34" s="80" t="s">
        <v>114</v>
      </c>
      <c r="G34" s="11" t="s">
        <v>26</v>
      </c>
      <c r="H34" s="11" t="s">
        <v>19</v>
      </c>
      <c r="I34" s="11" t="s">
        <v>44</v>
      </c>
      <c r="J34" s="11"/>
      <c r="K34" s="74">
        <v>3.71</v>
      </c>
      <c r="L34" s="74"/>
      <c r="M34" s="14">
        <f t="shared" si="0"/>
        <v>3.71</v>
      </c>
      <c r="O34" s="61">
        <v>3.71</v>
      </c>
    </row>
    <row r="35" spans="5:15" ht="18.75" customHeight="1">
      <c r="E35" s="87" t="s">
        <v>167</v>
      </c>
      <c r="F35" s="80" t="s">
        <v>114</v>
      </c>
      <c r="G35" s="11" t="s">
        <v>26</v>
      </c>
      <c r="H35" s="11" t="s">
        <v>19</v>
      </c>
      <c r="I35" s="11" t="s">
        <v>44</v>
      </c>
      <c r="J35" s="11" t="s">
        <v>166</v>
      </c>
      <c r="K35" s="74">
        <v>3.71</v>
      </c>
      <c r="L35" s="74"/>
      <c r="M35" s="14">
        <f t="shared" si="0"/>
        <v>3.71</v>
      </c>
      <c r="O35" s="61">
        <v>3.71</v>
      </c>
    </row>
    <row r="36" spans="5:15" ht="75" customHeight="1">
      <c r="E36" s="31" t="s">
        <v>50</v>
      </c>
      <c r="F36" s="80" t="s">
        <v>114</v>
      </c>
      <c r="G36" s="11" t="s">
        <v>26</v>
      </c>
      <c r="H36" s="11" t="s">
        <v>19</v>
      </c>
      <c r="I36" s="11" t="s">
        <v>51</v>
      </c>
      <c r="J36" s="17"/>
      <c r="K36" s="74">
        <v>0</v>
      </c>
      <c r="L36" s="74"/>
      <c r="M36" s="14">
        <f>M37</f>
        <v>16.367239999999999</v>
      </c>
      <c r="O36" s="61">
        <v>0</v>
      </c>
    </row>
    <row r="37" spans="5:15" ht="54" customHeight="1">
      <c r="E37" s="31" t="s">
        <v>52</v>
      </c>
      <c r="F37" s="80" t="s">
        <v>114</v>
      </c>
      <c r="G37" s="11" t="s">
        <v>26</v>
      </c>
      <c r="H37" s="11" t="s">
        <v>19</v>
      </c>
      <c r="I37" s="11" t="s">
        <v>53</v>
      </c>
      <c r="J37" s="11"/>
      <c r="K37" s="74">
        <v>0</v>
      </c>
      <c r="L37" s="74"/>
      <c r="M37" s="14">
        <f>M38</f>
        <v>16.367239999999999</v>
      </c>
      <c r="O37" s="61">
        <v>0</v>
      </c>
    </row>
    <row r="38" spans="5:15" ht="39.75" customHeight="1">
      <c r="E38" s="99" t="s">
        <v>157</v>
      </c>
      <c r="F38" s="80" t="s">
        <v>114</v>
      </c>
      <c r="G38" s="11" t="s">
        <v>26</v>
      </c>
      <c r="H38" s="11" t="s">
        <v>19</v>
      </c>
      <c r="I38" s="11" t="s">
        <v>53</v>
      </c>
      <c r="J38" s="11" t="s">
        <v>155</v>
      </c>
      <c r="K38" s="74">
        <v>0</v>
      </c>
      <c r="L38" s="74"/>
      <c r="M38" s="14">
        <v>16.367239999999999</v>
      </c>
      <c r="O38" s="61">
        <v>0</v>
      </c>
    </row>
    <row r="39" spans="5:15" ht="16.5" customHeight="1">
      <c r="E39" s="47" t="s">
        <v>55</v>
      </c>
      <c r="F39" s="80" t="s">
        <v>114</v>
      </c>
      <c r="G39" s="11" t="s">
        <v>28</v>
      </c>
      <c r="H39" s="11"/>
      <c r="I39" s="11"/>
      <c r="J39" s="11"/>
      <c r="K39" s="74">
        <v>158.19999999999999</v>
      </c>
      <c r="L39" s="74"/>
      <c r="M39" s="62">
        <f>M40</f>
        <v>168.89998</v>
      </c>
      <c r="O39" s="61">
        <v>152.1</v>
      </c>
    </row>
    <row r="40" spans="5:15" ht="17.25" customHeight="1">
      <c r="E40" s="47" t="s">
        <v>56</v>
      </c>
      <c r="F40" s="80" t="s">
        <v>114</v>
      </c>
      <c r="G40" s="11" t="s">
        <v>28</v>
      </c>
      <c r="H40" s="11" t="s">
        <v>57</v>
      </c>
      <c r="I40" s="11"/>
      <c r="J40" s="11"/>
      <c r="K40" s="74">
        <v>158.19999999999999</v>
      </c>
      <c r="L40" s="74"/>
      <c r="M40" s="14">
        <f>M41</f>
        <v>168.89998</v>
      </c>
      <c r="O40" s="61">
        <v>152.1</v>
      </c>
    </row>
    <row r="41" spans="5:15" ht="36" customHeight="1">
      <c r="E41" s="47" t="s">
        <v>58</v>
      </c>
      <c r="F41" s="80" t="s">
        <v>114</v>
      </c>
      <c r="G41" s="11" t="s">
        <v>28</v>
      </c>
      <c r="H41" s="11" t="s">
        <v>57</v>
      </c>
      <c r="I41" s="11" t="s">
        <v>59</v>
      </c>
      <c r="J41" s="11"/>
      <c r="K41" s="74">
        <v>158.19999999999999</v>
      </c>
      <c r="L41" s="74"/>
      <c r="M41" s="14">
        <f>M42</f>
        <v>168.89998</v>
      </c>
      <c r="O41" s="61">
        <v>152.1</v>
      </c>
    </row>
    <row r="42" spans="5:15" ht="55.5" customHeight="1">
      <c r="E42" s="47" t="s">
        <v>60</v>
      </c>
      <c r="F42" s="80" t="s">
        <v>114</v>
      </c>
      <c r="G42" s="11" t="s">
        <v>28</v>
      </c>
      <c r="H42" s="11" t="s">
        <v>57</v>
      </c>
      <c r="I42" s="11" t="s">
        <v>61</v>
      </c>
      <c r="J42" s="11"/>
      <c r="K42" s="74">
        <v>158.19999999999999</v>
      </c>
      <c r="L42" s="74"/>
      <c r="M42" s="14">
        <f>M43+M44</f>
        <v>168.89998</v>
      </c>
      <c r="O42" s="61">
        <v>152.1</v>
      </c>
    </row>
    <row r="43" spans="5:15" ht="24" customHeight="1">
      <c r="E43" s="15" t="s">
        <v>156</v>
      </c>
      <c r="F43" s="80" t="s">
        <v>114</v>
      </c>
      <c r="G43" s="11" t="s">
        <v>28</v>
      </c>
      <c r="H43" s="11" t="s">
        <v>57</v>
      </c>
      <c r="I43" s="11" t="s">
        <v>61</v>
      </c>
      <c r="J43" s="11" t="s">
        <v>153</v>
      </c>
      <c r="K43" s="74">
        <v>158.19999999999999</v>
      </c>
      <c r="L43" s="74"/>
      <c r="M43" s="14">
        <v>159.0367</v>
      </c>
      <c r="O43" s="61">
        <v>152.1</v>
      </c>
    </row>
    <row r="44" spans="5:15" ht="38.25" customHeight="1">
      <c r="E44" s="99" t="s">
        <v>157</v>
      </c>
      <c r="F44" s="80" t="s">
        <v>114</v>
      </c>
      <c r="G44" s="11" t="s">
        <v>28</v>
      </c>
      <c r="H44" s="11" t="s">
        <v>57</v>
      </c>
      <c r="I44" s="11" t="s">
        <v>61</v>
      </c>
      <c r="J44" s="11" t="s">
        <v>155</v>
      </c>
      <c r="K44" s="74"/>
      <c r="L44" s="74"/>
      <c r="M44" s="14">
        <v>9.8632799999999996</v>
      </c>
      <c r="O44" s="61"/>
    </row>
    <row r="45" spans="5:15" ht="39" customHeight="1">
      <c r="E45" s="31" t="s">
        <v>62</v>
      </c>
      <c r="F45" s="80" t="s">
        <v>114</v>
      </c>
      <c r="G45" s="11" t="s">
        <v>57</v>
      </c>
      <c r="H45" s="11"/>
      <c r="I45" s="11"/>
      <c r="J45" s="11"/>
      <c r="K45" s="74">
        <v>610</v>
      </c>
      <c r="L45" s="74">
        <v>3.1169799999999999</v>
      </c>
      <c r="M45" s="62">
        <f>M46+M52+M55</f>
        <v>404</v>
      </c>
      <c r="O45" s="61">
        <v>610</v>
      </c>
    </row>
    <row r="46" spans="5:15" ht="34.9" customHeight="1">
      <c r="E46" s="45" t="s">
        <v>63</v>
      </c>
      <c r="F46" s="80" t="s">
        <v>114</v>
      </c>
      <c r="G46" s="11" t="s">
        <v>57</v>
      </c>
      <c r="H46" s="11" t="s">
        <v>64</v>
      </c>
      <c r="I46" s="11"/>
      <c r="J46" s="11"/>
      <c r="K46" s="74">
        <v>450</v>
      </c>
      <c r="L46" s="74"/>
      <c r="M46" s="14">
        <f>M47</f>
        <v>300</v>
      </c>
      <c r="O46" s="61">
        <v>450</v>
      </c>
    </row>
    <row r="47" spans="5:15" ht="57" customHeight="1">
      <c r="E47" s="31" t="s">
        <v>8</v>
      </c>
      <c r="F47" s="80" t="s">
        <v>114</v>
      </c>
      <c r="G47" s="11" t="s">
        <v>57</v>
      </c>
      <c r="H47" s="11" t="s">
        <v>64</v>
      </c>
      <c r="I47" s="11" t="s">
        <v>65</v>
      </c>
      <c r="J47" s="11"/>
      <c r="K47" s="74">
        <v>450</v>
      </c>
      <c r="L47" s="74"/>
      <c r="M47" s="14">
        <f>M48</f>
        <v>300</v>
      </c>
      <c r="O47" s="61">
        <v>450</v>
      </c>
    </row>
    <row r="48" spans="5:15" ht="57.75" customHeight="1">
      <c r="E48" s="31" t="s">
        <v>66</v>
      </c>
      <c r="F48" s="80" t="s">
        <v>114</v>
      </c>
      <c r="G48" s="11" t="s">
        <v>57</v>
      </c>
      <c r="H48" s="11" t="s">
        <v>64</v>
      </c>
      <c r="I48" s="11" t="s">
        <v>67</v>
      </c>
      <c r="J48" s="11"/>
      <c r="K48" s="74">
        <v>450</v>
      </c>
      <c r="L48" s="74"/>
      <c r="M48" s="14">
        <f>M49</f>
        <v>300</v>
      </c>
      <c r="O48" s="61">
        <v>450</v>
      </c>
    </row>
    <row r="49" spans="5:15" ht="37.5" customHeight="1">
      <c r="E49" s="99" t="s">
        <v>157</v>
      </c>
      <c r="F49" s="80" t="s">
        <v>114</v>
      </c>
      <c r="G49" s="11" t="s">
        <v>57</v>
      </c>
      <c r="H49" s="11" t="s">
        <v>64</v>
      </c>
      <c r="I49" s="11" t="s">
        <v>67</v>
      </c>
      <c r="J49" s="11" t="s">
        <v>155</v>
      </c>
      <c r="K49" s="74">
        <v>450</v>
      </c>
      <c r="L49" s="74"/>
      <c r="M49" s="14">
        <v>300</v>
      </c>
      <c r="O49" s="61">
        <v>450</v>
      </c>
    </row>
    <row r="50" spans="5:15" ht="59.25" hidden="1" customHeight="1">
      <c r="E50" s="31" t="s">
        <v>95</v>
      </c>
      <c r="F50" s="80" t="s">
        <v>114</v>
      </c>
      <c r="G50" s="11" t="s">
        <v>57</v>
      </c>
      <c r="H50" s="11" t="s">
        <v>64</v>
      </c>
      <c r="I50" s="11" t="s">
        <v>96</v>
      </c>
      <c r="J50" s="11"/>
      <c r="K50" s="74">
        <v>0</v>
      </c>
      <c r="L50" s="74"/>
      <c r="M50" s="14">
        <f t="shared" si="0"/>
        <v>0</v>
      </c>
      <c r="O50" s="61">
        <v>0</v>
      </c>
    </row>
    <row r="51" spans="5:15" ht="24" hidden="1" customHeight="1">
      <c r="E51" s="31" t="s">
        <v>15</v>
      </c>
      <c r="F51" s="80" t="s">
        <v>114</v>
      </c>
      <c r="G51" s="11" t="s">
        <v>57</v>
      </c>
      <c r="H51" s="11" t="s">
        <v>64</v>
      </c>
      <c r="I51" s="11" t="s">
        <v>96</v>
      </c>
      <c r="J51" s="11" t="s">
        <v>20</v>
      </c>
      <c r="K51" s="74">
        <v>0</v>
      </c>
      <c r="L51" s="74"/>
      <c r="M51" s="14">
        <f t="shared" si="0"/>
        <v>0</v>
      </c>
      <c r="O51" s="61">
        <v>0</v>
      </c>
    </row>
    <row r="52" spans="5:15" ht="17.25" customHeight="1">
      <c r="E52" s="45" t="s">
        <v>97</v>
      </c>
      <c r="F52" s="80" t="s">
        <v>114</v>
      </c>
      <c r="G52" s="11" t="s">
        <v>57</v>
      </c>
      <c r="H52" s="11" t="s">
        <v>16</v>
      </c>
      <c r="I52" s="11"/>
      <c r="J52" s="11"/>
      <c r="K52" s="74">
        <v>50</v>
      </c>
      <c r="L52" s="74">
        <v>3.1169799999999999</v>
      </c>
      <c r="M52" s="14">
        <f>M53</f>
        <v>54</v>
      </c>
      <c r="O52" s="61">
        <v>50</v>
      </c>
    </row>
    <row r="53" spans="5:15" ht="76.5" customHeight="1">
      <c r="E53" s="15" t="s">
        <v>196</v>
      </c>
      <c r="F53" s="80" t="s">
        <v>114</v>
      </c>
      <c r="G53" s="11" t="s">
        <v>57</v>
      </c>
      <c r="H53" s="11" t="s">
        <v>16</v>
      </c>
      <c r="I53" s="11" t="s">
        <v>54</v>
      </c>
      <c r="J53" s="11"/>
      <c r="K53" s="74">
        <v>50</v>
      </c>
      <c r="L53" s="74">
        <v>3.1169799999999999</v>
      </c>
      <c r="M53" s="14">
        <f>M54</f>
        <v>54</v>
      </c>
      <c r="O53" s="61">
        <f>O54</f>
        <v>50</v>
      </c>
    </row>
    <row r="54" spans="5:15" ht="46.5" customHeight="1">
      <c r="E54" s="99" t="s">
        <v>157</v>
      </c>
      <c r="F54" s="80" t="s">
        <v>114</v>
      </c>
      <c r="G54" s="11" t="s">
        <v>57</v>
      </c>
      <c r="H54" s="11" t="s">
        <v>16</v>
      </c>
      <c r="I54" s="11" t="s">
        <v>54</v>
      </c>
      <c r="J54" s="11" t="s">
        <v>155</v>
      </c>
      <c r="K54" s="74">
        <v>50</v>
      </c>
      <c r="L54" s="74">
        <v>3.1169799999999999</v>
      </c>
      <c r="M54" s="14">
        <v>54</v>
      </c>
      <c r="O54" s="61">
        <v>50</v>
      </c>
    </row>
    <row r="55" spans="5:15" ht="56.25" customHeight="1">
      <c r="E55" s="31" t="s">
        <v>98</v>
      </c>
      <c r="F55" s="80" t="s">
        <v>114</v>
      </c>
      <c r="G55" s="11" t="s">
        <v>57</v>
      </c>
      <c r="H55" s="11" t="s">
        <v>49</v>
      </c>
      <c r="I55" s="11"/>
      <c r="J55" s="11"/>
      <c r="K55" s="74">
        <v>110</v>
      </c>
      <c r="L55" s="74"/>
      <c r="M55" s="14">
        <f>M56</f>
        <v>50</v>
      </c>
      <c r="O55" s="61">
        <f>O56</f>
        <v>110</v>
      </c>
    </row>
    <row r="56" spans="5:15" ht="95.25" customHeight="1">
      <c r="E56" s="15" t="s">
        <v>197</v>
      </c>
      <c r="F56" s="80" t="s">
        <v>114</v>
      </c>
      <c r="G56" s="11" t="s">
        <v>57</v>
      </c>
      <c r="H56" s="11" t="s">
        <v>49</v>
      </c>
      <c r="I56" s="11" t="s">
        <v>116</v>
      </c>
      <c r="J56" s="11"/>
      <c r="K56" s="74">
        <v>110</v>
      </c>
      <c r="L56" s="74"/>
      <c r="M56" s="14">
        <f>M57</f>
        <v>50</v>
      </c>
      <c r="O56" s="61">
        <f>O57</f>
        <v>110</v>
      </c>
    </row>
    <row r="57" spans="5:15" ht="42" customHeight="1">
      <c r="E57" s="99" t="s">
        <v>157</v>
      </c>
      <c r="F57" s="80" t="s">
        <v>114</v>
      </c>
      <c r="G57" s="11" t="s">
        <v>57</v>
      </c>
      <c r="H57" s="11" t="s">
        <v>49</v>
      </c>
      <c r="I57" s="11" t="s">
        <v>116</v>
      </c>
      <c r="J57" s="11" t="s">
        <v>155</v>
      </c>
      <c r="K57" s="74">
        <v>110</v>
      </c>
      <c r="L57" s="74"/>
      <c r="M57" s="14">
        <v>50</v>
      </c>
      <c r="O57" s="61">
        <v>110</v>
      </c>
    </row>
    <row r="58" spans="5:15" ht="18" customHeight="1">
      <c r="E58" s="31" t="s">
        <v>68</v>
      </c>
      <c r="F58" s="80" t="s">
        <v>114</v>
      </c>
      <c r="G58" s="11" t="s">
        <v>35</v>
      </c>
      <c r="H58" s="11"/>
      <c r="I58" s="11"/>
      <c r="J58" s="11"/>
      <c r="K58" s="74">
        <v>2711.8515400000001</v>
      </c>
      <c r="L58" s="74">
        <f>L59</f>
        <v>260</v>
      </c>
      <c r="M58" s="62">
        <f>M59+M67</f>
        <v>3017.7809000000002</v>
      </c>
      <c r="O58" s="61">
        <v>2310.1788410200002</v>
      </c>
    </row>
    <row r="59" spans="5:15" ht="22.15" customHeight="1">
      <c r="E59" s="25" t="s">
        <v>0</v>
      </c>
      <c r="F59" s="80" t="s">
        <v>114</v>
      </c>
      <c r="G59" s="11" t="s">
        <v>35</v>
      </c>
      <c r="H59" s="11" t="s">
        <v>64</v>
      </c>
      <c r="I59" s="11"/>
      <c r="J59" s="11"/>
      <c r="K59" s="74">
        <v>2691.8515400000001</v>
      </c>
      <c r="L59" s="74">
        <f>L60+L64</f>
        <v>260</v>
      </c>
      <c r="M59" s="14">
        <f>M60</f>
        <v>2997.7809000000002</v>
      </c>
      <c r="O59" s="61">
        <v>2290.1788410200002</v>
      </c>
    </row>
    <row r="60" spans="5:15" ht="18" customHeight="1">
      <c r="E60" s="19" t="s">
        <v>69</v>
      </c>
      <c r="F60" s="80" t="s">
        <v>114</v>
      </c>
      <c r="G60" s="20" t="s">
        <v>35</v>
      </c>
      <c r="H60" s="11" t="s">
        <v>64</v>
      </c>
      <c r="I60" s="11" t="s">
        <v>70</v>
      </c>
      <c r="J60" s="11"/>
      <c r="K60" s="74">
        <v>2691.8515400000001</v>
      </c>
      <c r="L60" s="74">
        <v>-690</v>
      </c>
      <c r="M60" s="14">
        <f>M61</f>
        <v>2997.7809000000002</v>
      </c>
      <c r="N60" s="21"/>
      <c r="O60" s="61">
        <v>2290.1788410200002</v>
      </c>
    </row>
    <row r="61" spans="5:15" ht="21" customHeight="1">
      <c r="E61" s="25" t="s">
        <v>71</v>
      </c>
      <c r="F61" s="80" t="s">
        <v>114</v>
      </c>
      <c r="G61" s="11" t="s">
        <v>35</v>
      </c>
      <c r="H61" s="11" t="s">
        <v>64</v>
      </c>
      <c r="I61" s="11" t="s">
        <v>72</v>
      </c>
      <c r="J61" s="11"/>
      <c r="K61" s="74">
        <v>2691.8515400000001</v>
      </c>
      <c r="L61" s="74">
        <v>-690</v>
      </c>
      <c r="M61" s="14">
        <f>M62</f>
        <v>2997.7809000000002</v>
      </c>
      <c r="N61" s="21"/>
      <c r="O61" s="61">
        <v>2290.1788410200002</v>
      </c>
    </row>
    <row r="62" spans="5:15" ht="94.15" customHeight="1">
      <c r="E62" s="25" t="s">
        <v>123</v>
      </c>
      <c r="F62" s="80" t="s">
        <v>114</v>
      </c>
      <c r="G62" s="11" t="s">
        <v>35</v>
      </c>
      <c r="H62" s="11" t="s">
        <v>64</v>
      </c>
      <c r="I62" s="11" t="s">
        <v>73</v>
      </c>
      <c r="J62" s="11"/>
      <c r="K62" s="74">
        <v>2691.8515400000001</v>
      </c>
      <c r="L62" s="74">
        <v>-690</v>
      </c>
      <c r="M62" s="14">
        <f>M63</f>
        <v>2997.7809000000002</v>
      </c>
      <c r="N62" s="21"/>
      <c r="O62" s="61">
        <v>2290.1788410200002</v>
      </c>
    </row>
    <row r="63" spans="5:15" ht="37.5" customHeight="1">
      <c r="E63" s="99" t="s">
        <v>157</v>
      </c>
      <c r="F63" s="80" t="s">
        <v>114</v>
      </c>
      <c r="G63" s="11" t="s">
        <v>35</v>
      </c>
      <c r="H63" s="11" t="s">
        <v>64</v>
      </c>
      <c r="I63" s="11" t="s">
        <v>73</v>
      </c>
      <c r="J63" s="11" t="s">
        <v>155</v>
      </c>
      <c r="K63" s="74">
        <v>2691.8515400000001</v>
      </c>
      <c r="L63" s="74">
        <v>-80</v>
      </c>
      <c r="M63" s="14">
        <v>2997.7809000000002</v>
      </c>
      <c r="N63" s="21"/>
      <c r="O63" s="61">
        <v>2290.1788410200002</v>
      </c>
    </row>
    <row r="64" spans="5:15" ht="18" hidden="1" customHeight="1">
      <c r="E64" s="25" t="s">
        <v>131</v>
      </c>
      <c r="F64" s="80" t="s">
        <v>114</v>
      </c>
      <c r="G64" s="11" t="s">
        <v>35</v>
      </c>
      <c r="H64" s="11" t="s">
        <v>64</v>
      </c>
      <c r="I64" s="11" t="s">
        <v>130</v>
      </c>
      <c r="J64" s="11"/>
      <c r="K64" s="74"/>
      <c r="L64" s="74">
        <v>950</v>
      </c>
      <c r="M64" s="14">
        <v>0</v>
      </c>
      <c r="N64" s="21"/>
      <c r="O64" s="61">
        <v>2290.1788410200002</v>
      </c>
    </row>
    <row r="65" spans="3:15" ht="76.5" hidden="1" customHeight="1">
      <c r="E65" s="25" t="s">
        <v>144</v>
      </c>
      <c r="F65" s="80" t="s">
        <v>114</v>
      </c>
      <c r="G65" s="11" t="s">
        <v>35</v>
      </c>
      <c r="H65" s="11" t="s">
        <v>64</v>
      </c>
      <c r="I65" s="11" t="s">
        <v>129</v>
      </c>
      <c r="J65" s="11"/>
      <c r="K65" s="74"/>
      <c r="L65" s="74">
        <v>950</v>
      </c>
      <c r="M65" s="14">
        <v>0</v>
      </c>
      <c r="N65" s="21"/>
      <c r="O65" s="61">
        <v>2290.1788410200002</v>
      </c>
    </row>
    <row r="66" spans="3:15" ht="25.9" hidden="1" customHeight="1">
      <c r="E66" s="31" t="s">
        <v>15</v>
      </c>
      <c r="F66" s="80" t="s">
        <v>114</v>
      </c>
      <c r="G66" s="11" t="s">
        <v>35</v>
      </c>
      <c r="H66" s="11" t="s">
        <v>64</v>
      </c>
      <c r="I66" s="11" t="s">
        <v>129</v>
      </c>
      <c r="J66" s="11" t="s">
        <v>20</v>
      </c>
      <c r="K66" s="74"/>
      <c r="L66" s="74">
        <v>950</v>
      </c>
      <c r="M66" s="14">
        <v>0</v>
      </c>
      <c r="N66" s="21"/>
      <c r="O66" s="61">
        <v>2290.1788410200002</v>
      </c>
    </row>
    <row r="67" spans="3:15" ht="37.9" customHeight="1">
      <c r="E67" s="31" t="s">
        <v>102</v>
      </c>
      <c r="F67" s="80" t="s">
        <v>114</v>
      </c>
      <c r="G67" s="11" t="s">
        <v>35</v>
      </c>
      <c r="H67" s="11" t="s">
        <v>18</v>
      </c>
      <c r="I67" s="11"/>
      <c r="J67" s="11"/>
      <c r="K67" s="74">
        <v>20</v>
      </c>
      <c r="L67" s="74"/>
      <c r="M67" s="14">
        <f t="shared" si="0"/>
        <v>20</v>
      </c>
      <c r="N67" s="21"/>
      <c r="O67" s="61">
        <v>20</v>
      </c>
    </row>
    <row r="68" spans="3:15" ht="42" hidden="1" customHeight="1">
      <c r="E68" s="37" t="s">
        <v>100</v>
      </c>
      <c r="F68" s="80" t="s">
        <v>114</v>
      </c>
      <c r="G68" s="11" t="s">
        <v>35</v>
      </c>
      <c r="H68" s="11" t="s">
        <v>18</v>
      </c>
      <c r="I68" s="11" t="s">
        <v>101</v>
      </c>
      <c r="J68" s="11"/>
      <c r="K68" s="74">
        <v>0</v>
      </c>
      <c r="L68" s="74"/>
      <c r="M68" s="14">
        <f t="shared" si="0"/>
        <v>0</v>
      </c>
      <c r="O68" s="61">
        <v>0</v>
      </c>
    </row>
    <row r="69" spans="3:15" ht="24" hidden="1" customHeight="1">
      <c r="E69" s="31" t="s">
        <v>15</v>
      </c>
      <c r="F69" s="80" t="s">
        <v>114</v>
      </c>
      <c r="G69" s="11" t="s">
        <v>35</v>
      </c>
      <c r="H69" s="11" t="s">
        <v>18</v>
      </c>
      <c r="I69" s="11" t="s">
        <v>101</v>
      </c>
      <c r="J69" s="11" t="s">
        <v>20</v>
      </c>
      <c r="K69" s="74">
        <v>0</v>
      </c>
      <c r="L69" s="74"/>
      <c r="M69" s="14">
        <f t="shared" si="0"/>
        <v>0</v>
      </c>
      <c r="O69" s="61">
        <v>0</v>
      </c>
    </row>
    <row r="70" spans="3:15" ht="113.25" customHeight="1">
      <c r="E70" s="96" t="s">
        <v>198</v>
      </c>
      <c r="F70" s="80" t="s">
        <v>114</v>
      </c>
      <c r="G70" s="11" t="s">
        <v>35</v>
      </c>
      <c r="H70" s="11" t="s">
        <v>18</v>
      </c>
      <c r="I70" s="11" t="s">
        <v>117</v>
      </c>
      <c r="J70" s="11"/>
      <c r="K70" s="74">
        <v>20</v>
      </c>
      <c r="L70" s="74"/>
      <c r="M70" s="14">
        <f t="shared" si="0"/>
        <v>20</v>
      </c>
      <c r="N70" s="21"/>
      <c r="O70" s="61">
        <v>20</v>
      </c>
    </row>
    <row r="71" spans="3:15" ht="38.25" customHeight="1">
      <c r="C71" s="23"/>
      <c r="D71" s="21"/>
      <c r="E71" s="99" t="s">
        <v>157</v>
      </c>
      <c r="F71" s="80" t="s">
        <v>114</v>
      </c>
      <c r="G71" s="11" t="s">
        <v>35</v>
      </c>
      <c r="H71" s="11" t="s">
        <v>18</v>
      </c>
      <c r="I71" s="11" t="s">
        <v>117</v>
      </c>
      <c r="J71" s="11" t="s">
        <v>155</v>
      </c>
      <c r="K71" s="74">
        <v>20</v>
      </c>
      <c r="L71" s="74"/>
      <c r="M71" s="14">
        <f t="shared" si="0"/>
        <v>20</v>
      </c>
      <c r="O71" s="61">
        <v>20</v>
      </c>
    </row>
    <row r="72" spans="3:15" ht="18" customHeight="1">
      <c r="C72" s="23"/>
      <c r="D72" s="81"/>
      <c r="E72" s="31" t="s">
        <v>74</v>
      </c>
      <c r="F72" s="80" t="s">
        <v>114</v>
      </c>
      <c r="G72" s="11" t="s">
        <v>38</v>
      </c>
      <c r="H72" s="11"/>
      <c r="I72" s="11"/>
      <c r="J72" s="11"/>
      <c r="K72" s="74">
        <v>1589.9349999999999</v>
      </c>
      <c r="L72" s="74">
        <f>L73</f>
        <v>581.04901999999993</v>
      </c>
      <c r="M72" s="62">
        <f>M73</f>
        <v>1449.99955</v>
      </c>
      <c r="O72" s="61">
        <v>1235.18505</v>
      </c>
    </row>
    <row r="73" spans="3:15" ht="18" customHeight="1">
      <c r="E73" s="31" t="s">
        <v>75</v>
      </c>
      <c r="F73" s="80" t="s">
        <v>114</v>
      </c>
      <c r="G73" s="11" t="s">
        <v>38</v>
      </c>
      <c r="H73" s="11" t="s">
        <v>57</v>
      </c>
      <c r="I73" s="11"/>
      <c r="J73" s="11"/>
      <c r="K73" s="74">
        <v>1589.9349999999999</v>
      </c>
      <c r="L73" s="74">
        <f>L74</f>
        <v>581.04901999999993</v>
      </c>
      <c r="M73" s="14">
        <f>M75+M81</f>
        <v>1449.99955</v>
      </c>
      <c r="O73" s="61">
        <v>1235.18505</v>
      </c>
    </row>
    <row r="74" spans="3:15" ht="18" customHeight="1">
      <c r="C74" s="9"/>
      <c r="D74" s="9"/>
      <c r="E74" s="31" t="s">
        <v>75</v>
      </c>
      <c r="F74" s="80" t="s">
        <v>114</v>
      </c>
      <c r="G74" s="11" t="s">
        <v>38</v>
      </c>
      <c r="H74" s="11" t="s">
        <v>57</v>
      </c>
      <c r="I74" s="11" t="s">
        <v>76</v>
      </c>
      <c r="J74" s="11"/>
      <c r="K74" s="74">
        <v>1589.9349999999999</v>
      </c>
      <c r="L74" s="74">
        <f>L79+L81</f>
        <v>581.04901999999993</v>
      </c>
      <c r="M74" s="14"/>
      <c r="O74" s="61">
        <v>1235.18505</v>
      </c>
    </row>
    <row r="75" spans="3:15" ht="18" customHeight="1">
      <c r="C75" s="9"/>
      <c r="D75" s="9"/>
      <c r="E75" s="31" t="s">
        <v>77</v>
      </c>
      <c r="F75" s="80" t="s">
        <v>114</v>
      </c>
      <c r="G75" s="11" t="s">
        <v>38</v>
      </c>
      <c r="H75" s="11" t="s">
        <v>57</v>
      </c>
      <c r="I75" s="11" t="s">
        <v>78</v>
      </c>
      <c r="J75" s="11"/>
      <c r="K75" s="74">
        <v>788.49699999999996</v>
      </c>
      <c r="L75" s="74"/>
      <c r="M75" s="14">
        <f>M76</f>
        <v>1082.79955</v>
      </c>
      <c r="O75" s="61">
        <v>788.49755000000005</v>
      </c>
    </row>
    <row r="76" spans="3:15" s="67" customFormat="1" ht="39.75" customHeight="1">
      <c r="C76" s="65"/>
      <c r="D76" s="65"/>
      <c r="E76" s="99" t="s">
        <v>157</v>
      </c>
      <c r="F76" s="83" t="s">
        <v>114</v>
      </c>
      <c r="G76" s="66" t="s">
        <v>38</v>
      </c>
      <c r="H76" s="66" t="s">
        <v>57</v>
      </c>
      <c r="I76" s="66" t="s">
        <v>79</v>
      </c>
      <c r="J76" s="66" t="s">
        <v>155</v>
      </c>
      <c r="K76" s="74">
        <v>788.49699999999996</v>
      </c>
      <c r="L76" s="74"/>
      <c r="M76" s="14">
        <v>1082.79955</v>
      </c>
      <c r="O76" s="68">
        <v>788.49755000000005</v>
      </c>
    </row>
    <row r="77" spans="3:15" s="67" customFormat="1" ht="18" hidden="1" customHeight="1">
      <c r="C77" s="65"/>
      <c r="D77" s="65"/>
      <c r="E77" s="89" t="s">
        <v>128</v>
      </c>
      <c r="F77" s="83" t="s">
        <v>114</v>
      </c>
      <c r="G77" s="66" t="s">
        <v>38</v>
      </c>
      <c r="H77" s="66" t="s">
        <v>57</v>
      </c>
      <c r="I77" s="66" t="s">
        <v>127</v>
      </c>
      <c r="J77" s="66"/>
      <c r="K77" s="74">
        <v>5</v>
      </c>
      <c r="L77" s="74"/>
      <c r="M77" s="14">
        <v>0</v>
      </c>
      <c r="O77" s="68">
        <v>0</v>
      </c>
    </row>
    <row r="78" spans="3:15" s="67" customFormat="1" ht="19.5" hidden="1" customHeight="1">
      <c r="C78" s="65"/>
      <c r="D78" s="65"/>
      <c r="E78" s="88" t="s">
        <v>15</v>
      </c>
      <c r="F78" s="83" t="s">
        <v>114</v>
      </c>
      <c r="G78" s="66" t="s">
        <v>38</v>
      </c>
      <c r="H78" s="66" t="s">
        <v>57</v>
      </c>
      <c r="I78" s="66" t="s">
        <v>127</v>
      </c>
      <c r="J78" s="66" t="s">
        <v>20</v>
      </c>
      <c r="K78" s="74">
        <v>5</v>
      </c>
      <c r="L78" s="74"/>
      <c r="M78" s="14">
        <v>0</v>
      </c>
      <c r="O78" s="68">
        <v>0</v>
      </c>
    </row>
    <row r="79" spans="3:15" s="67" customFormat="1" ht="17.25" hidden="1" customHeight="1">
      <c r="C79" s="69"/>
      <c r="D79" s="70"/>
      <c r="E79" s="90" t="s">
        <v>134</v>
      </c>
      <c r="F79" s="83" t="s">
        <v>114</v>
      </c>
      <c r="G79" s="66" t="s">
        <v>38</v>
      </c>
      <c r="H79" s="66" t="s">
        <v>57</v>
      </c>
      <c r="I79" s="66" t="s">
        <v>133</v>
      </c>
      <c r="J79" s="66"/>
      <c r="K79" s="74"/>
      <c r="L79" s="74">
        <v>200</v>
      </c>
      <c r="M79" s="14">
        <v>0</v>
      </c>
      <c r="O79" s="68">
        <v>446.6875</v>
      </c>
    </row>
    <row r="80" spans="3:15" ht="18.75" hidden="1" customHeight="1">
      <c r="C80" s="9"/>
      <c r="D80" s="9"/>
      <c r="E80" s="31" t="s">
        <v>15</v>
      </c>
      <c r="F80" s="80" t="s">
        <v>114</v>
      </c>
      <c r="G80" s="11" t="s">
        <v>38</v>
      </c>
      <c r="H80" s="11" t="s">
        <v>57</v>
      </c>
      <c r="I80" s="66" t="s">
        <v>133</v>
      </c>
      <c r="J80" s="11" t="s">
        <v>20</v>
      </c>
      <c r="K80" s="74"/>
      <c r="L80" s="74">
        <v>200</v>
      </c>
      <c r="M80" s="14">
        <v>0</v>
      </c>
      <c r="O80" s="61">
        <v>446.6875</v>
      </c>
    </row>
    <row r="81" spans="3:17" s="67" customFormat="1" ht="38.25" customHeight="1">
      <c r="C81" s="69"/>
      <c r="D81" s="70"/>
      <c r="E81" s="91" t="s">
        <v>118</v>
      </c>
      <c r="F81" s="83" t="s">
        <v>114</v>
      </c>
      <c r="G81" s="66" t="s">
        <v>38</v>
      </c>
      <c r="H81" s="66" t="s">
        <v>57</v>
      </c>
      <c r="I81" s="66" t="s">
        <v>80</v>
      </c>
      <c r="J81" s="66"/>
      <c r="K81" s="74">
        <v>796.43799999999999</v>
      </c>
      <c r="L81" s="74">
        <v>381.04901999999998</v>
      </c>
      <c r="M81" s="14">
        <f>M82</f>
        <v>367.2</v>
      </c>
      <c r="O81" s="68">
        <v>446.6875</v>
      </c>
    </row>
    <row r="82" spans="3:17" ht="37.5" customHeight="1">
      <c r="C82" s="9"/>
      <c r="D82" s="9"/>
      <c r="E82" s="99" t="s">
        <v>157</v>
      </c>
      <c r="F82" s="80" t="s">
        <v>114</v>
      </c>
      <c r="G82" s="11" t="s">
        <v>38</v>
      </c>
      <c r="H82" s="11" t="s">
        <v>57</v>
      </c>
      <c r="I82" s="11" t="s">
        <v>81</v>
      </c>
      <c r="J82" s="11" t="s">
        <v>155</v>
      </c>
      <c r="K82" s="74">
        <v>796.43799999999999</v>
      </c>
      <c r="L82" s="74">
        <v>381.04901999999998</v>
      </c>
      <c r="M82" s="14">
        <v>367.2</v>
      </c>
      <c r="O82" s="61">
        <v>446.6875</v>
      </c>
    </row>
    <row r="83" spans="3:17" ht="19.5" customHeight="1">
      <c r="C83" s="9"/>
      <c r="D83" s="9"/>
      <c r="E83" s="25" t="s">
        <v>143</v>
      </c>
      <c r="F83" s="80" t="s">
        <v>114</v>
      </c>
      <c r="G83" s="11" t="s">
        <v>82</v>
      </c>
      <c r="H83" s="11"/>
      <c r="I83" s="11"/>
      <c r="J83" s="11"/>
      <c r="K83" s="74">
        <v>3935.9650000000001</v>
      </c>
      <c r="L83" s="74">
        <f>L84</f>
        <v>186.334</v>
      </c>
      <c r="M83" s="62">
        <f>M84</f>
        <v>3766.6372900000001</v>
      </c>
      <c r="O83" s="61">
        <v>3538.0162939840002</v>
      </c>
      <c r="Q83" s="28"/>
    </row>
    <row r="84" spans="3:17" ht="18.600000000000001" customHeight="1">
      <c r="C84" s="9"/>
      <c r="D84" s="9"/>
      <c r="E84" s="25" t="s">
        <v>83</v>
      </c>
      <c r="F84" s="80" t="s">
        <v>114</v>
      </c>
      <c r="G84" s="11" t="s">
        <v>82</v>
      </c>
      <c r="H84" s="11" t="s">
        <v>26</v>
      </c>
      <c r="I84" s="11"/>
      <c r="J84" s="11"/>
      <c r="K84" s="74">
        <v>3935.9650000000001</v>
      </c>
      <c r="L84" s="74">
        <f>L99+L100</f>
        <v>186.334</v>
      </c>
      <c r="M84" s="14">
        <f>M85+M92+M100</f>
        <v>3766.6372900000001</v>
      </c>
      <c r="O84" s="61">
        <v>3538.0162939840002</v>
      </c>
    </row>
    <row r="85" spans="3:17" ht="39.6" customHeight="1">
      <c r="C85" s="9"/>
      <c r="D85" s="9"/>
      <c r="E85" s="25" t="s">
        <v>111</v>
      </c>
      <c r="F85" s="80" t="s">
        <v>114</v>
      </c>
      <c r="G85" s="11" t="s">
        <v>82</v>
      </c>
      <c r="H85" s="11" t="s">
        <v>26</v>
      </c>
      <c r="I85" s="11" t="s">
        <v>119</v>
      </c>
      <c r="J85" s="11"/>
      <c r="K85" s="74">
        <v>1995.127</v>
      </c>
      <c r="L85" s="74"/>
      <c r="M85" s="14">
        <f>M86+M89</f>
        <v>2114.3042</v>
      </c>
      <c r="O85" s="61">
        <v>1955.729635124</v>
      </c>
    </row>
    <row r="86" spans="3:17" ht="73.5" customHeight="1">
      <c r="C86" s="9"/>
      <c r="D86" s="9"/>
      <c r="E86" s="45" t="s">
        <v>120</v>
      </c>
      <c r="F86" s="80" t="s">
        <v>114</v>
      </c>
      <c r="G86" s="11" t="s">
        <v>82</v>
      </c>
      <c r="H86" s="11" t="s">
        <v>26</v>
      </c>
      <c r="I86" s="11" t="s">
        <v>110</v>
      </c>
      <c r="J86" s="11"/>
      <c r="K86" s="74">
        <v>130</v>
      </c>
      <c r="L86" s="74"/>
      <c r="M86" s="14">
        <f t="shared" ref="M86:M88" si="1">K86+L86</f>
        <v>130</v>
      </c>
      <c r="O86" s="61">
        <v>130</v>
      </c>
    </row>
    <row r="87" spans="3:17" ht="17.25" customHeight="1">
      <c r="C87" s="9"/>
      <c r="D87" s="9"/>
      <c r="E87" s="37" t="s">
        <v>92</v>
      </c>
      <c r="F87" s="80" t="s">
        <v>114</v>
      </c>
      <c r="G87" s="11" t="s">
        <v>82</v>
      </c>
      <c r="H87" s="11" t="s">
        <v>26</v>
      </c>
      <c r="I87" s="11" t="s">
        <v>110</v>
      </c>
      <c r="J87" s="11" t="s">
        <v>163</v>
      </c>
      <c r="K87" s="74">
        <v>65</v>
      </c>
      <c r="L87" s="74"/>
      <c r="M87" s="14">
        <f t="shared" si="1"/>
        <v>65</v>
      </c>
      <c r="O87" s="61">
        <v>65</v>
      </c>
    </row>
    <row r="88" spans="3:17" ht="36.75" customHeight="1">
      <c r="C88" s="9"/>
      <c r="D88" s="9"/>
      <c r="E88" s="25" t="s">
        <v>108</v>
      </c>
      <c r="F88" s="80" t="s">
        <v>114</v>
      </c>
      <c r="G88" s="11" t="s">
        <v>82</v>
      </c>
      <c r="H88" s="11" t="s">
        <v>26</v>
      </c>
      <c r="I88" s="11" t="s">
        <v>110</v>
      </c>
      <c r="J88" s="11" t="s">
        <v>152</v>
      </c>
      <c r="K88" s="74">
        <v>65</v>
      </c>
      <c r="L88" s="74"/>
      <c r="M88" s="14">
        <f t="shared" si="1"/>
        <v>65</v>
      </c>
      <c r="O88" s="61">
        <v>65</v>
      </c>
    </row>
    <row r="89" spans="3:17" ht="37.5" customHeight="1">
      <c r="C89" s="9"/>
      <c r="D89" s="9"/>
      <c r="E89" s="25" t="s">
        <v>84</v>
      </c>
      <c r="F89" s="80" t="s">
        <v>114</v>
      </c>
      <c r="G89" s="11" t="s">
        <v>82</v>
      </c>
      <c r="H89" s="11" t="s">
        <v>26</v>
      </c>
      <c r="I89" s="11" t="s">
        <v>85</v>
      </c>
      <c r="J89" s="11"/>
      <c r="K89" s="74">
        <v>1865.127</v>
      </c>
      <c r="L89" s="74"/>
      <c r="M89" s="14">
        <f>M90</f>
        <v>1984.3042</v>
      </c>
      <c r="O89" s="61">
        <v>1825.729635124</v>
      </c>
    </row>
    <row r="90" spans="3:17" ht="37.5" customHeight="1">
      <c r="C90" s="9"/>
      <c r="D90" s="9"/>
      <c r="E90" s="64" t="s">
        <v>104</v>
      </c>
      <c r="F90" s="80" t="s">
        <v>114</v>
      </c>
      <c r="G90" s="11" t="s">
        <v>82</v>
      </c>
      <c r="H90" s="11" t="s">
        <v>26</v>
      </c>
      <c r="I90" s="11" t="s">
        <v>105</v>
      </c>
      <c r="J90" s="11"/>
      <c r="K90" s="74">
        <v>1865.127</v>
      </c>
      <c r="L90" s="74"/>
      <c r="M90" s="14">
        <f>M91</f>
        <v>1984.3042</v>
      </c>
      <c r="O90" s="61">
        <v>1825.729635124</v>
      </c>
    </row>
    <row r="91" spans="3:17" ht="75.75" customHeight="1">
      <c r="C91" s="9"/>
      <c r="D91" s="9"/>
      <c r="E91" s="25" t="s">
        <v>169</v>
      </c>
      <c r="F91" s="80" t="s">
        <v>114</v>
      </c>
      <c r="G91" s="11" t="s">
        <v>82</v>
      </c>
      <c r="H91" s="11" t="s">
        <v>26</v>
      </c>
      <c r="I91" s="11" t="s">
        <v>105</v>
      </c>
      <c r="J91" s="11" t="s">
        <v>168</v>
      </c>
      <c r="K91" s="74">
        <v>1865.127</v>
      </c>
      <c r="L91" s="74"/>
      <c r="M91" s="14">
        <v>1984.3042</v>
      </c>
      <c r="O91" s="61">
        <v>1825.729635124</v>
      </c>
    </row>
    <row r="92" spans="3:17" ht="20.45" customHeight="1">
      <c r="C92" s="9"/>
      <c r="D92" s="9"/>
      <c r="E92" s="31" t="s">
        <v>86</v>
      </c>
      <c r="F92" s="80" t="s">
        <v>114</v>
      </c>
      <c r="G92" s="11" t="s">
        <v>82</v>
      </c>
      <c r="H92" s="11" t="s">
        <v>26</v>
      </c>
      <c r="I92" s="11" t="s">
        <v>87</v>
      </c>
      <c r="J92" s="11"/>
      <c r="K92" s="74">
        <v>1467.0630000000001</v>
      </c>
      <c r="L92" s="74"/>
      <c r="M92" s="14">
        <f>M93</f>
        <v>1527.3330900000001</v>
      </c>
      <c r="O92" s="61">
        <v>1391.4866588599998</v>
      </c>
    </row>
    <row r="93" spans="3:17" ht="37.5" customHeight="1">
      <c r="C93" s="9"/>
      <c r="D93" s="9"/>
      <c r="E93" s="25" t="s">
        <v>84</v>
      </c>
      <c r="F93" s="80" t="s">
        <v>114</v>
      </c>
      <c r="G93" s="11" t="s">
        <v>82</v>
      </c>
      <c r="H93" s="11" t="s">
        <v>26</v>
      </c>
      <c r="I93" s="11" t="s">
        <v>88</v>
      </c>
      <c r="J93" s="11"/>
      <c r="K93" s="74">
        <v>1467.0630000000001</v>
      </c>
      <c r="L93" s="74"/>
      <c r="M93" s="14">
        <f>M94+M97</f>
        <v>1527.3330900000001</v>
      </c>
      <c r="O93" s="61">
        <v>1391.4866588599998</v>
      </c>
    </row>
    <row r="94" spans="3:17" ht="39" customHeight="1">
      <c r="C94" s="9"/>
      <c r="D94" s="9"/>
      <c r="E94" s="64" t="s">
        <v>104</v>
      </c>
      <c r="F94" s="80" t="s">
        <v>114</v>
      </c>
      <c r="G94" s="11" t="s">
        <v>82</v>
      </c>
      <c r="H94" s="11" t="s">
        <v>26</v>
      </c>
      <c r="I94" s="11" t="s">
        <v>106</v>
      </c>
      <c r="J94" s="11"/>
      <c r="K94" s="74">
        <v>1437.0630000000001</v>
      </c>
      <c r="L94" s="74"/>
      <c r="M94" s="14">
        <f>M95</f>
        <v>1452.3330900000001</v>
      </c>
      <c r="O94" s="61">
        <v>1361.4866588599998</v>
      </c>
    </row>
    <row r="95" spans="3:17" ht="59.25" customHeight="1">
      <c r="C95" s="9"/>
      <c r="D95" s="9"/>
      <c r="E95" s="25" t="s">
        <v>169</v>
      </c>
      <c r="F95" s="80" t="s">
        <v>114</v>
      </c>
      <c r="G95" s="11" t="s">
        <v>82</v>
      </c>
      <c r="H95" s="11" t="s">
        <v>26</v>
      </c>
      <c r="I95" s="11" t="s">
        <v>106</v>
      </c>
      <c r="J95" s="11" t="s">
        <v>168</v>
      </c>
      <c r="K95" s="74">
        <v>1437.0630000000001</v>
      </c>
      <c r="L95" s="74"/>
      <c r="M95" s="14">
        <v>1452.3330900000001</v>
      </c>
      <c r="O95" s="61">
        <v>1361.4866588599998</v>
      </c>
    </row>
    <row r="96" spans="3:17" ht="18.600000000000001" customHeight="1">
      <c r="E96" s="25" t="s">
        <v>109</v>
      </c>
      <c r="F96" s="80" t="s">
        <v>114</v>
      </c>
      <c r="G96" s="11" t="s">
        <v>82</v>
      </c>
      <c r="H96" s="11" t="s">
        <v>26</v>
      </c>
      <c r="I96" s="11" t="s">
        <v>107</v>
      </c>
      <c r="J96" s="11"/>
      <c r="K96" s="74">
        <v>30</v>
      </c>
      <c r="L96" s="74"/>
      <c r="M96" s="14">
        <f>M97</f>
        <v>75</v>
      </c>
      <c r="O96" s="61">
        <v>30</v>
      </c>
    </row>
    <row r="97" spans="5:17" ht="36.75" customHeight="1">
      <c r="E97" s="25" t="s">
        <v>108</v>
      </c>
      <c r="F97" s="80" t="s">
        <v>114</v>
      </c>
      <c r="G97" s="11" t="s">
        <v>82</v>
      </c>
      <c r="H97" s="11" t="s">
        <v>26</v>
      </c>
      <c r="I97" s="11" t="s">
        <v>107</v>
      </c>
      <c r="J97" s="11" t="s">
        <v>152</v>
      </c>
      <c r="K97" s="74">
        <v>30</v>
      </c>
      <c r="L97" s="74"/>
      <c r="M97" s="14">
        <v>75</v>
      </c>
      <c r="O97" s="61">
        <v>30</v>
      </c>
    </row>
    <row r="98" spans="5:17" ht="78" hidden="1" customHeight="1">
      <c r="E98" s="25" t="s">
        <v>147</v>
      </c>
      <c r="F98" s="80" t="s">
        <v>114</v>
      </c>
      <c r="G98" s="11" t="s">
        <v>82</v>
      </c>
      <c r="H98" s="11" t="s">
        <v>26</v>
      </c>
      <c r="I98" s="11" t="s">
        <v>126</v>
      </c>
      <c r="J98" s="11"/>
      <c r="K98" s="74">
        <v>269.5</v>
      </c>
      <c r="L98" s="74">
        <v>269.5</v>
      </c>
      <c r="M98" s="14">
        <v>0</v>
      </c>
      <c r="O98" s="61"/>
    </row>
    <row r="99" spans="5:17" ht="38.25" hidden="1" customHeight="1">
      <c r="E99" s="25" t="s">
        <v>108</v>
      </c>
      <c r="F99" s="80" t="s">
        <v>114</v>
      </c>
      <c r="G99" s="11" t="s">
        <v>82</v>
      </c>
      <c r="H99" s="11" t="s">
        <v>26</v>
      </c>
      <c r="I99" s="11" t="s">
        <v>126</v>
      </c>
      <c r="J99" s="11" t="s">
        <v>103</v>
      </c>
      <c r="K99" s="74">
        <v>269.5</v>
      </c>
      <c r="L99" s="74">
        <v>269.5</v>
      </c>
      <c r="M99" s="14">
        <v>0</v>
      </c>
      <c r="O99" s="61"/>
    </row>
    <row r="100" spans="5:17" ht="57" customHeight="1">
      <c r="E100" s="16" t="s">
        <v>145</v>
      </c>
      <c r="F100" s="80" t="s">
        <v>114</v>
      </c>
      <c r="G100" s="11" t="s">
        <v>82</v>
      </c>
      <c r="H100" s="11" t="s">
        <v>26</v>
      </c>
      <c r="I100" s="11" t="s">
        <v>89</v>
      </c>
      <c r="J100" s="22"/>
      <c r="K100" s="74">
        <v>204.27500000000001</v>
      </c>
      <c r="L100" s="74">
        <f>L101+L102</f>
        <v>-83.165999999999983</v>
      </c>
      <c r="M100" s="14">
        <f>M101</f>
        <v>125</v>
      </c>
      <c r="O100" s="61">
        <v>190.8</v>
      </c>
    </row>
    <row r="101" spans="5:17" ht="41.25" customHeight="1">
      <c r="E101" s="25" t="s">
        <v>108</v>
      </c>
      <c r="F101" s="80" t="s">
        <v>114</v>
      </c>
      <c r="G101" s="11" t="s">
        <v>82</v>
      </c>
      <c r="H101" s="11" t="s">
        <v>26</v>
      </c>
      <c r="I101" s="11" t="s">
        <v>89</v>
      </c>
      <c r="J101" s="11" t="s">
        <v>152</v>
      </c>
      <c r="K101" s="74">
        <v>190.8</v>
      </c>
      <c r="L101" s="74">
        <v>-161.19999999999999</v>
      </c>
      <c r="M101" s="14">
        <v>125</v>
      </c>
      <c r="O101" s="61">
        <v>190.8</v>
      </c>
    </row>
    <row r="102" spans="5:17" ht="39.75" hidden="1" customHeight="1">
      <c r="E102" s="25" t="s">
        <v>108</v>
      </c>
      <c r="F102" s="80" t="s">
        <v>114</v>
      </c>
      <c r="G102" s="11" t="s">
        <v>82</v>
      </c>
      <c r="H102" s="11" t="s">
        <v>26</v>
      </c>
      <c r="I102" s="11" t="s">
        <v>89</v>
      </c>
      <c r="J102" s="11" t="s">
        <v>103</v>
      </c>
      <c r="K102" s="74">
        <v>13.475</v>
      </c>
      <c r="L102" s="74">
        <v>78.034000000000006</v>
      </c>
      <c r="M102" s="14">
        <v>0</v>
      </c>
      <c r="O102" s="61">
        <v>190.8</v>
      </c>
    </row>
    <row r="103" spans="5:17" ht="26.45" customHeight="1">
      <c r="E103" s="25" t="s">
        <v>90</v>
      </c>
      <c r="F103" s="80" t="s">
        <v>114</v>
      </c>
      <c r="G103" s="11" t="s">
        <v>17</v>
      </c>
      <c r="H103" s="11"/>
      <c r="I103" s="11"/>
      <c r="J103" s="22"/>
      <c r="K103" s="74">
        <v>139.524</v>
      </c>
      <c r="L103" s="74">
        <f>L105+L108</f>
        <v>81.099999999999994</v>
      </c>
      <c r="M103" s="62">
        <f>M104</f>
        <v>146.02800000000002</v>
      </c>
      <c r="O103" s="61">
        <v>139.52370819999999</v>
      </c>
    </row>
    <row r="104" spans="5:17" ht="16.5" customHeight="1">
      <c r="E104" s="25" t="s">
        <v>121</v>
      </c>
      <c r="F104" s="80" t="s">
        <v>114</v>
      </c>
      <c r="G104" s="11" t="s">
        <v>17</v>
      </c>
      <c r="H104" s="11" t="s">
        <v>28</v>
      </c>
      <c r="I104" s="24"/>
      <c r="J104" s="22"/>
      <c r="K104" s="74">
        <v>139.524</v>
      </c>
      <c r="L104" s="74">
        <f>L106+L110</f>
        <v>81.099999999999994</v>
      </c>
      <c r="M104" s="14">
        <f>M108</f>
        <v>146.02800000000002</v>
      </c>
      <c r="O104" s="61">
        <v>139.52370819999999</v>
      </c>
    </row>
    <row r="105" spans="5:17" ht="18.75" hidden="1" customHeight="1">
      <c r="E105" s="25" t="s">
        <v>131</v>
      </c>
      <c r="F105" s="80" t="s">
        <v>114</v>
      </c>
      <c r="G105" s="11" t="s">
        <v>17</v>
      </c>
      <c r="H105" s="11" t="s">
        <v>28</v>
      </c>
      <c r="I105" s="24" t="s">
        <v>130</v>
      </c>
      <c r="J105" s="22"/>
      <c r="K105" s="74"/>
      <c r="L105" s="74">
        <v>61.1</v>
      </c>
      <c r="M105" s="14">
        <v>0</v>
      </c>
      <c r="O105" s="61">
        <v>139.52370819999999</v>
      </c>
    </row>
    <row r="106" spans="5:17" ht="78" hidden="1" customHeight="1">
      <c r="E106" s="97" t="s">
        <v>148</v>
      </c>
      <c r="F106" s="80" t="s">
        <v>114</v>
      </c>
      <c r="G106" s="11" t="s">
        <v>17</v>
      </c>
      <c r="H106" s="11" t="s">
        <v>28</v>
      </c>
      <c r="I106" s="11" t="s">
        <v>132</v>
      </c>
      <c r="J106" s="22"/>
      <c r="K106" s="74"/>
      <c r="L106" s="74">
        <v>61.1</v>
      </c>
      <c r="M106" s="14">
        <v>0</v>
      </c>
      <c r="O106" s="61">
        <v>139.52370819999999</v>
      </c>
    </row>
    <row r="107" spans="5:17" ht="18" hidden="1" customHeight="1">
      <c r="E107" s="31" t="s">
        <v>15</v>
      </c>
      <c r="F107" s="80" t="s">
        <v>114</v>
      </c>
      <c r="G107" s="11" t="s">
        <v>17</v>
      </c>
      <c r="H107" s="11" t="s">
        <v>28</v>
      </c>
      <c r="I107" s="11" t="s">
        <v>132</v>
      </c>
      <c r="J107" s="11" t="s">
        <v>20</v>
      </c>
      <c r="K107" s="74"/>
      <c r="L107" s="74">
        <v>61.1</v>
      </c>
      <c r="M107" s="14">
        <v>0</v>
      </c>
      <c r="O107" s="61">
        <v>139.52370819999999</v>
      </c>
    </row>
    <row r="108" spans="5:17" ht="72.75" customHeight="1">
      <c r="E108" s="101" t="s">
        <v>146</v>
      </c>
      <c r="F108" s="80" t="s">
        <v>114</v>
      </c>
      <c r="G108" s="11" t="s">
        <v>17</v>
      </c>
      <c r="H108" s="11" t="s">
        <v>28</v>
      </c>
      <c r="I108" s="11" t="s">
        <v>91</v>
      </c>
      <c r="J108" s="22"/>
      <c r="K108" s="74">
        <v>139.524</v>
      </c>
      <c r="L108" s="74">
        <v>20</v>
      </c>
      <c r="M108" s="14">
        <f>M109+M110</f>
        <v>146.02800000000002</v>
      </c>
      <c r="O108" s="61">
        <v>139.52370819999999</v>
      </c>
    </row>
    <row r="109" spans="5:17" ht="39" customHeight="1">
      <c r="E109" s="15" t="s">
        <v>156</v>
      </c>
      <c r="F109" s="80" t="s">
        <v>114</v>
      </c>
      <c r="G109" s="11" t="s">
        <v>17</v>
      </c>
      <c r="H109" s="11" t="s">
        <v>28</v>
      </c>
      <c r="I109" s="11" t="s">
        <v>91</v>
      </c>
      <c r="J109" s="22">
        <v>120</v>
      </c>
      <c r="K109" s="74"/>
      <c r="L109" s="74"/>
      <c r="M109" s="14">
        <v>106.02800000000001</v>
      </c>
      <c r="O109" s="61"/>
    </row>
    <row r="110" spans="5:17" ht="39.75" customHeight="1">
      <c r="E110" s="99" t="s">
        <v>157</v>
      </c>
      <c r="F110" s="80" t="s">
        <v>114</v>
      </c>
      <c r="G110" s="11" t="s">
        <v>17</v>
      </c>
      <c r="H110" s="11" t="s">
        <v>28</v>
      </c>
      <c r="I110" s="11" t="s">
        <v>91</v>
      </c>
      <c r="J110" s="11" t="s">
        <v>155</v>
      </c>
      <c r="K110" s="74">
        <v>139.524</v>
      </c>
      <c r="L110" s="74">
        <v>20</v>
      </c>
      <c r="M110" s="14">
        <v>40</v>
      </c>
      <c r="O110" s="61">
        <v>139.52370819999999</v>
      </c>
    </row>
    <row r="111" spans="5:17" ht="26.25" customHeight="1">
      <c r="E111" s="37" t="s">
        <v>93</v>
      </c>
      <c r="F111" s="84"/>
      <c r="G111" s="11"/>
      <c r="H111" s="11"/>
      <c r="I111" s="11"/>
      <c r="J111" s="11"/>
      <c r="K111" s="74">
        <v>13024.668540000001</v>
      </c>
      <c r="L111" s="74">
        <f>L11+L45+L58+L72+L83+L103</f>
        <v>1281.5999999999999</v>
      </c>
      <c r="M111" s="14">
        <f>M11+M39+M45+M58+M72+M83+M103</f>
        <v>12854.509810000001</v>
      </c>
      <c r="O111" s="61">
        <v>11562.409708204001</v>
      </c>
      <c r="P111" s="28"/>
    </row>
    <row r="112" spans="5:17" ht="59.25" customHeight="1">
      <c r="E112" s="26" t="s">
        <v>94</v>
      </c>
      <c r="F112" s="26"/>
      <c r="G112" s="27"/>
      <c r="H112" s="27"/>
      <c r="I112" s="141" t="s">
        <v>7</v>
      </c>
      <c r="J112" s="141"/>
      <c r="K112" s="141"/>
      <c r="L112" s="141"/>
      <c r="M112" s="141"/>
      <c r="Q112" s="28"/>
    </row>
    <row r="113" spans="5:16">
      <c r="E113" s="26"/>
      <c r="F113" s="26"/>
      <c r="G113" s="27"/>
      <c r="H113" s="27"/>
      <c r="I113" s="27"/>
      <c r="J113" s="76"/>
      <c r="K113" s="77"/>
      <c r="L113" s="77"/>
    </row>
    <row r="114" spans="5:16">
      <c r="J114" s="78"/>
      <c r="K114" s="77"/>
      <c r="L114" s="77"/>
    </row>
    <row r="115" spans="5:16" ht="15.75">
      <c r="E115" s="9"/>
      <c r="F115" s="9"/>
      <c r="G115" s="9"/>
      <c r="H115" s="9"/>
      <c r="I115" s="9"/>
      <c r="J115" s="79"/>
      <c r="K115" s="77"/>
      <c r="L115" s="77"/>
    </row>
    <row r="116" spans="5:16" ht="15.75">
      <c r="E116" s="9"/>
      <c r="F116" s="9"/>
      <c r="G116" s="9"/>
      <c r="H116" s="9"/>
      <c r="I116" s="9"/>
      <c r="J116" s="79"/>
      <c r="K116" s="77"/>
      <c r="L116" s="77"/>
    </row>
    <row r="117" spans="5:16" ht="15.75">
      <c r="E117" s="9"/>
      <c r="F117" s="9"/>
      <c r="G117" s="9"/>
      <c r="H117" s="9"/>
      <c r="I117" s="9"/>
      <c r="J117" s="79"/>
      <c r="K117" s="77"/>
      <c r="L117" s="77"/>
    </row>
    <row r="118" spans="5:16">
      <c r="J118" s="78"/>
      <c r="K118" s="77"/>
      <c r="L118" s="77"/>
    </row>
    <row r="119" spans="5:16">
      <c r="J119" s="78"/>
      <c r="K119" s="77"/>
      <c r="L119" s="77"/>
    </row>
    <row r="120" spans="5:16">
      <c r="L120" s="75">
        <v>1281.5999999999999</v>
      </c>
      <c r="P120" s="28"/>
    </row>
  </sheetData>
  <mergeCells count="3">
    <mergeCell ref="E1:M4"/>
    <mergeCell ref="I112:M112"/>
    <mergeCell ref="E5:M7"/>
  </mergeCells>
  <phoneticPr fontId="18" type="noConversion"/>
  <pageMargins left="1.1811023622047245" right="0.39370078740157483" top="0.78740157480314965" bottom="0.78740157480314965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прил.2 доходы</vt:lpstr>
      <vt:lpstr>прил.4</vt:lpstr>
      <vt:lpstr>прил.5</vt:lpstr>
      <vt:lpstr>прил.6</vt:lpstr>
      <vt:lpstr>прил.4!Область_печати</vt:lpstr>
      <vt:lpstr>прил.5!Область_печати</vt:lpstr>
      <vt:lpstr>прил.6!Область_печати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2012-11-11T17:07:47Z</cp:lastPrinted>
  <dcterms:created xsi:type="dcterms:W3CDTF">2010-11-06T18:26:18Z</dcterms:created>
  <dcterms:modified xsi:type="dcterms:W3CDTF">2012-11-11T17:46:17Z</dcterms:modified>
</cp:coreProperties>
</file>