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0" yWindow="0" windowWidth="12120" windowHeight="8736" tabRatio="907" activeTab="0"/>
  </bookViews>
  <sheets>
    <sheet name="прил.1" sheetId="1" r:id="rId1"/>
    <sheet name="прил. 2  " sheetId="2" r:id="rId2"/>
    <sheet name="прил. 3 безв." sheetId="3" r:id="rId3"/>
    <sheet name="прил 4" sheetId="4" r:id="rId4"/>
    <sheet name="прил.5" sheetId="5" r:id="rId5"/>
    <sheet name="прил 6 (ведом)" sheetId="6" r:id="rId6"/>
    <sheet name="прил 7ист." sheetId="7" r:id="rId7"/>
    <sheet name="Прил 8 (трансф)" sheetId="8" r:id="rId8"/>
    <sheet name="прил 9 мун.заим." sheetId="9" r:id="rId9"/>
    <sheet name="прил.10 гар." sheetId="10" r:id="rId10"/>
    <sheet name="Лист1" sheetId="11" r:id="rId11"/>
  </sheets>
  <definedNames>
    <definedName name="Z_168CADD9_CFDC_4445_BFE6_DAD4B9423C72_.wvu.FilterData" localSheetId="5" hidden="1">'прил 6 (ведом)'!#REF!</definedName>
    <definedName name="Z_1F25B6A1_C9F7_11D8_A2FD_006098EF8B30_.wvu.FilterData" localSheetId="5" hidden="1">'прил 6 (ведом)'!#REF!</definedName>
    <definedName name="Z_29D950F2_21ED_48E6_BFC6_87DD89E0125A_.wvu.FilterData" localSheetId="5" hidden="1">'прил 6 (ведом)'!#REF!</definedName>
    <definedName name="Z_2CA7FCD5_27A5_4474_9D49_7A7E23BD2FF9_.wvu.FilterData" localSheetId="5" hidden="1">'прил 6 (ведом)'!#REF!</definedName>
    <definedName name="Z_48E28AC5_4E0A_4FBA_AE6D_340F9E8D4B3C_.wvu.FilterData" localSheetId="5" hidden="1">'прил 6 (ведом)'!#REF!</definedName>
    <definedName name="Z_6398E0F2_3205_40F4_BF0A_C9F4D0DA9A75_.wvu.FilterData" localSheetId="5" hidden="1">'прил 6 (ведом)'!#REF!</definedName>
    <definedName name="Z_64DF1B77_0EDD_4B56_A91C_5E003BE599EF_.wvu.FilterData" localSheetId="5" hidden="1">'прил 6 (ведом)'!#REF!</definedName>
    <definedName name="Z_6786C020_BCF1_463A_B3E9_7DE69D46EAB3_.wvu.FilterData" localSheetId="5" hidden="1">'прил 6 (ведом)'!#REF!</definedName>
    <definedName name="Z_8E2E7D81_C767_11D8_A2FD_006098EF8B30_.wvu.FilterData" localSheetId="5" hidden="1">'прил 6 (ведом)'!#REF!</definedName>
    <definedName name="Z_97D0CDFA_8A34_4B3C_BA32_D4F0E3218B75_.wvu.FilterData" localSheetId="5" hidden="1">'прил 6 (ведом)'!#REF!</definedName>
    <definedName name="Z_B246FE0E_E986_4211_B02A_04E4565C0FED_.wvu.Cols" localSheetId="5" hidden="1">'прил 6 (ведом)'!$B:$B,'прил 6 (ведом)'!$D:$D</definedName>
    <definedName name="Z_B246FE0E_E986_4211_B02A_04E4565C0FED_.wvu.FilterData" localSheetId="5" hidden="1">'прил 6 (ведом)'!#REF!</definedName>
    <definedName name="Z_B246FE0E_E986_4211_B02A_04E4565C0FED_.wvu.PrintArea" localSheetId="5" hidden="1">'прил 6 (ведом)'!$C$8:$H$10</definedName>
    <definedName name="Z_B246FE0E_E986_4211_B02A_04E4565C0FED_.wvu.PrintTitles" localSheetId="5" hidden="1">'прил 6 (ведом)'!#REF!</definedName>
    <definedName name="Z_C54CDF8B_FA5C_4A02_B343_3FEFD9721392_.wvu.FilterData" localSheetId="5" hidden="1">'прил 6 (ведом)'!#REF!</definedName>
    <definedName name="Z_D7174C22_B878_4584_A218_37ED88979064_.wvu.FilterData" localSheetId="5" hidden="1">'прил 6 (ведом)'!#REF!</definedName>
    <definedName name="Z_DD7538FB_7299_4DEE_90D5_2739132A1616_.wvu.FilterData" localSheetId="5" hidden="1">'прил 6 (ведом)'!#REF!</definedName>
    <definedName name="Z_E4B436A8_4A5B_422F_8C0E_9267F763D19D_.wvu.FilterData" localSheetId="5" hidden="1">'прил 6 (ведом)'!#REF!</definedName>
    <definedName name="Z_E6BB4361_1D58_11D9_A2FD_006098EF8B30_.wvu.FilterData" localSheetId="5" hidden="1">'прил 6 (ведом)'!#REF!</definedName>
    <definedName name="Z_EF486DA3_1DF3_11D9_A2FD_006098EF8B30_.wvu.FilterData" localSheetId="5" hidden="1">'прил 6 (ведом)'!#REF!</definedName>
    <definedName name="Z_EF486DA8_1DF3_11D9_A2FD_006098EF8B30_.wvu.FilterData" localSheetId="5" hidden="1">'прил 6 (ведом)'!#REF!</definedName>
    <definedName name="Z_EF486DAA_1DF3_11D9_A2FD_006098EF8B30_.wvu.FilterData" localSheetId="5" hidden="1">'прил 6 (ведом)'!#REF!</definedName>
    <definedName name="Z_EF486DAC_1DF3_11D9_A2FD_006098EF8B30_.wvu.FilterData" localSheetId="5" hidden="1">'прил 6 (ведом)'!#REF!</definedName>
    <definedName name="Z_EF5A4981_C8E4_11D8_A2FC_006098EF8BA8_.wvu.Cols" localSheetId="5" hidden="1">'прил 6 (ведом)'!$B:$B,'прил 6 (ведом)'!$D:$D,'прил 6 (ведом)'!#REF!</definedName>
    <definedName name="Z_EF5A4981_C8E4_11D8_A2FC_006098EF8BA8_.wvu.FilterData" localSheetId="5" hidden="1">'прил 6 (ведом)'!#REF!</definedName>
    <definedName name="Z_EF5A4981_C8E4_11D8_A2FC_006098EF8BA8_.wvu.PrintArea" localSheetId="5" hidden="1">'прил 6 (ведом)'!$C$8:$H$10</definedName>
    <definedName name="Z_EF5A4981_C8E4_11D8_A2FC_006098EF8BA8_.wvu.PrintTitles" localSheetId="5" hidden="1">'прил 6 (ведом)'!#REF!</definedName>
    <definedName name="_xlnm.Print_Titles" localSheetId="3">'прил 4'!$12:$13</definedName>
    <definedName name="_xlnm.Print_Titles" localSheetId="1">'прил. 2  '!$9:$11</definedName>
    <definedName name="_xlnm.Print_Titles" localSheetId="2">'прил. 3 безв.'!$10:$10</definedName>
    <definedName name="_xlnm.Print_Titles" localSheetId="0">'прил.1'!$10:$12</definedName>
    <definedName name="_xlnm.Print_Area" localSheetId="3">'прил 4'!$A$1:$F$42</definedName>
    <definedName name="_xlnm.Print_Area" localSheetId="5">'прил 6 (ведом)'!$B$1:$I$197</definedName>
    <definedName name="_xlnm.Print_Area" localSheetId="1">'прил. 2  '!$A$1:$D$35</definedName>
    <definedName name="_xlnm.Print_Area" localSheetId="0">'прил.1'!$A$1:$D$72</definedName>
    <definedName name="_xlnm.Print_Area" localSheetId="9">'прил.10 гар.'!$A$1:$I$29</definedName>
    <definedName name="_xlnm.Print_Area" localSheetId="4">'прил.5'!$A$1:$H$150</definedName>
  </definedNames>
  <calcPr fullCalcOnLoad="1"/>
</workbook>
</file>

<file path=xl/sharedStrings.xml><?xml version="1.0" encoding="utf-8"?>
<sst xmlns="http://schemas.openxmlformats.org/spreadsheetml/2006/main" count="2101" uniqueCount="553">
  <si>
    <t>Культура, кинематография</t>
  </si>
  <si>
    <t>2 02 01001 00 0000 151</t>
  </si>
  <si>
    <t>иные условия</t>
  </si>
  <si>
    <t>Итого:</t>
  </si>
  <si>
    <t>Субвенции бюджетам субъектов Российской Федерации и муниципальных образований</t>
  </si>
  <si>
    <t xml:space="preserve">Субвенции местным бюджетам на выполнение передаваемых полномочий субъектов Российской Федерации     </t>
  </si>
  <si>
    <t xml:space="preserve">   2 02 03024 00 0000 151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</si>
  <si>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</si>
  <si>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</si>
  <si>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</si>
  <si>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2.</t>
  </si>
  <si>
    <t>2 02 00000 00 0000 000</t>
  </si>
  <si>
    <t xml:space="preserve">Функционирование высшего должностного лица субъекта Российской Федерации и муниципального образования   </t>
  </si>
  <si>
    <t>Безвозмездные поступления от других бюджетов бюджетной системы Российской Федерации</t>
  </si>
  <si>
    <t>Источники внутреннего финансирования дефицитов бюджетов, всего</t>
  </si>
  <si>
    <t>000 01 00 00 00 00 0000 000</t>
  </si>
  <si>
    <t>Жилищно-коммунальное хозяйство</t>
  </si>
  <si>
    <t>Дотации бюджетам субъектов Российской Федерации и муниципальных образований</t>
  </si>
  <si>
    <t xml:space="preserve">000 01 05 02 01 00 0000 510 </t>
  </si>
  <si>
    <t>000 01 05 02 00 00 0000 500</t>
  </si>
  <si>
    <t>000 01 05 00 00 00 0000 500</t>
  </si>
  <si>
    <t>000 01 05 00 00 00 0000 600</t>
  </si>
  <si>
    <t>Уменьшение остатков средств бюджетов</t>
  </si>
  <si>
    <t>000 01 05 02 00 00 0000 600</t>
  </si>
  <si>
    <t>000 01 05 02 01 00 0000 610</t>
  </si>
  <si>
    <t>000 01 05 00 00 00 0000 000</t>
  </si>
  <si>
    <t>Сумма</t>
  </si>
  <si>
    <t>из них:</t>
  </si>
  <si>
    <t>05</t>
  </si>
  <si>
    <t>07</t>
  </si>
  <si>
    <t>06</t>
  </si>
  <si>
    <t>11</t>
  </si>
  <si>
    <t>08</t>
  </si>
  <si>
    <t>09</t>
  </si>
  <si>
    <t>РЗ</t>
  </si>
  <si>
    <t>3.</t>
  </si>
  <si>
    <t>ПР</t>
  </si>
  <si>
    <t>ЦСР</t>
  </si>
  <si>
    <t>ВР</t>
  </si>
  <si>
    <t>01</t>
  </si>
  <si>
    <t>02</t>
  </si>
  <si>
    <t>03</t>
  </si>
  <si>
    <t>№ п/п</t>
  </si>
  <si>
    <t>Наименование дохода</t>
  </si>
  <si>
    <t>Налоговые и неналоговые доходы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</si>
  <si>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</si>
  <si>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</si>
  <si>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Физическая культура и спорт </t>
  </si>
  <si>
    <t>Резервные фонды местных администраций</t>
  </si>
  <si>
    <t xml:space="preserve">  Направление (цель)       гарантирова-ния</t>
  </si>
  <si>
    <t>Категории (наименова-ние) принципалов</t>
  </si>
  <si>
    <t>Общий объем гарантий,  тыс.руб-лей</t>
  </si>
  <si>
    <t>1 01 02000 01 0000 110</t>
  </si>
  <si>
    <t>1 00 00000 00 0000 000</t>
  </si>
  <si>
    <t xml:space="preserve">Раздел 1. Перечень подлежащих предоставлению муниципальных гарантий </t>
  </si>
  <si>
    <t>13</t>
  </si>
  <si>
    <t>Дорожное хозяйство (дорожные фонды)</t>
  </si>
  <si>
    <t xml:space="preserve">  2 02 03000 00 0000 151</t>
  </si>
  <si>
    <t>2 00 00000 00 0000 000</t>
  </si>
  <si>
    <t>БЕЗВОЗМЕЗДНЫЕ ПОСТУПЛЕНИЯ</t>
  </si>
  <si>
    <t>Всего доходов</t>
  </si>
  <si>
    <t>Общегосударственные вопросы</t>
  </si>
  <si>
    <t>Код</t>
  </si>
  <si>
    <t>3</t>
  </si>
  <si>
    <t>5</t>
  </si>
  <si>
    <t>6</t>
  </si>
  <si>
    <t>7</t>
  </si>
  <si>
    <t>Осуществление первичного воинского учета на территориях, где отсутствуют военные комиссариаты</t>
  </si>
  <si>
    <t>наличие права регрессного требования</t>
  </si>
  <si>
    <t>Код бюджетной классификации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</si>
  <si>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</si>
  <si>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анализ финансового состояния принципала</t>
  </si>
  <si>
    <t>Наименование</t>
  </si>
  <si>
    <t>Уменьшение прочих остатков средств бюджетов</t>
  </si>
  <si>
    <t>Уменьшение прочих остатков денежных средств бюджетов</t>
  </si>
  <si>
    <t>ВСЕГО РАСХОДОВ</t>
  </si>
  <si>
    <t>1.</t>
  </si>
  <si>
    <t xml:space="preserve">Национальная оборона </t>
  </si>
  <si>
    <t>Мобилизационная и вневойсковая подготовка</t>
  </si>
  <si>
    <t>Условия предоставления гарантий</t>
  </si>
  <si>
    <t>предоставление обеспечения исполнения обязательств принципала перед гарантом</t>
  </si>
  <si>
    <t>Физическая культура и спорт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</si>
  <si>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</si>
  <si>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</si>
  <si>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</si>
  <si>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</si>
  <si>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Всего расходов</t>
  </si>
  <si>
    <t>в том числе:</t>
  </si>
  <si>
    <t>привлечение</t>
  </si>
  <si>
    <t>погашение основной суммы долга</t>
  </si>
  <si>
    <t>№ п\п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</si>
  <si>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</si>
  <si>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</si>
  <si>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(тыс.рублей)</t>
  </si>
  <si>
    <t>Культура</t>
  </si>
  <si>
    <t>2 02 01000 00 0000 151</t>
  </si>
  <si>
    <t>Вед</t>
  </si>
  <si>
    <t>Дотации  на выравнивание бюджетной обеспеченности</t>
  </si>
  <si>
    <t xml:space="preserve">          Объем, тыс.рублей</t>
  </si>
  <si>
    <t>(тыс. рублей)</t>
  </si>
  <si>
    <t>Распределение бюджетных ассигнований по разделам и подразделам</t>
  </si>
  <si>
    <t>1 11 05013 10 0000 120</t>
  </si>
  <si>
    <t>Изменение остатков средств на счетах по учету средств бюджетов</t>
  </si>
  <si>
    <t>главного администратора доходов и источников финансирования дефицита  бюджета поселения</t>
  </si>
  <si>
    <t>доходов и источников финансирования дефицита  бюджета поселения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</si>
  <si>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</si>
  <si>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1 11 05035  10 0000 120</t>
  </si>
  <si>
    <t>1 14 03050 10 0000 410</t>
  </si>
  <si>
    <t>1 14 03050 10 0000 440</t>
  </si>
  <si>
    <t>1 16 32000 10 0000 140</t>
  </si>
  <si>
    <t>1 17 01050 10 0000 180</t>
  </si>
  <si>
    <t>1 17 05050 10 0000 180</t>
  </si>
  <si>
    <t>2 02 01001 10 0000 151</t>
  </si>
  <si>
    <t>2 02 03015 10 0000 151</t>
  </si>
  <si>
    <t>2 02 03024 10 0000 151</t>
  </si>
  <si>
    <t>2 02 04999 10 0000 151</t>
  </si>
  <si>
    <t>01 05 0201 10 0000 510</t>
  </si>
  <si>
    <t>01 05 0201 10 0000 610</t>
  </si>
  <si>
    <t>Апшеронского района</t>
  </si>
  <si>
    <t>1 06 01030 10 0000 110</t>
  </si>
  <si>
    <t>Земельный налог</t>
  </si>
  <si>
    <t>1 08 04020 01 0000 110</t>
  </si>
  <si>
    <t xml:space="preserve">   2 02 03015 00 0000 151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</si>
  <si>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</si>
  <si>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 xml:space="preserve">  2 02 03015 10 0000 151</t>
  </si>
  <si>
    <t>1 13 01995 10 0000 130</t>
  </si>
  <si>
    <t>1 16 23051 10 0000 140</t>
  </si>
  <si>
    <t>1 16 23052 10 0000 140</t>
  </si>
  <si>
    <t>1 15 02050 10 0000 140</t>
  </si>
  <si>
    <t>Благоустройство</t>
  </si>
  <si>
    <t>992</t>
  </si>
  <si>
    <t>Функционирование высшего должностного лица субъекта Российской Федерации и муниципального образования</t>
  </si>
  <si>
    <t>Уличное освещение</t>
  </si>
  <si>
    <t>Организация и содержание мест захоронения</t>
  </si>
  <si>
    <t>000 01 05 02 01 10 0000 510</t>
  </si>
  <si>
    <t>000 01 05 02 01 10 0000 610</t>
  </si>
  <si>
    <t xml:space="preserve">погашение основной суммы долга </t>
  </si>
  <si>
    <t xml:space="preserve">   (тыс.рублей)</t>
  </si>
  <si>
    <t xml:space="preserve">   2 02 03024 10 0000 151</t>
  </si>
  <si>
    <t>1 16 18050 10 0000 140</t>
  </si>
  <si>
    <t xml:space="preserve">Денежные взыскания (штрафы) за нарушение бюджетного законодательства (в части бюджетов поселений) </t>
  </si>
  <si>
    <t>1 16 33050 10 0000 140</t>
  </si>
  <si>
    <t>1 11 05026 10 0000 120</t>
  </si>
  <si>
    <t>1 14 06013 10 0000 430</t>
  </si>
  <si>
    <t>1 14 06033 10 0000 430</t>
  </si>
  <si>
    <t>1 16 25074 10 0000 140</t>
  </si>
  <si>
    <t>1 16 25085 10 0000 140</t>
  </si>
  <si>
    <t>Расходы на обеспечение функций органов местного самоуправления</t>
  </si>
  <si>
    <t>Осуществление внешнего муниципального финансового контроля</t>
  </si>
  <si>
    <t>Обеспечение проведения выборов и референдумов</t>
  </si>
  <si>
    <t>Финансовое обеспечение непредвиденных расходов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</si>
  <si>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</si>
  <si>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Организация библиотечного обслуживания населения, комплектование библиотечных фондов библиотек поселения</t>
  </si>
  <si>
    <t>Массовый спорт</t>
  </si>
  <si>
    <r>
      <t>Департамент финансово</t>
    </r>
    <r>
      <rPr>
        <sz val="14"/>
        <rFont val="Times New Roman"/>
        <family val="1"/>
      </rPr>
      <t>-</t>
    </r>
    <r>
      <rPr>
        <b/>
        <sz val="14"/>
        <rFont val="Times New Roman"/>
        <family val="1"/>
      </rPr>
      <t>бюджетного надзора Краснодарского края</t>
    </r>
  </si>
  <si>
    <t>1 16 51040 02 0000 140</t>
  </si>
  <si>
    <t>1 13 01540 10 0000 130</t>
  </si>
  <si>
    <t>1 13 02065 10 0000 130</t>
  </si>
  <si>
    <t>1 13 02995 10 0000 130</t>
  </si>
  <si>
    <t>1 14 02052 10 0000 410</t>
  </si>
  <si>
    <t>1 14 02052 10 0000 440</t>
  </si>
  <si>
    <t>1 14 06025 10 0000 430</t>
  </si>
  <si>
    <t>1 17 02020 10 0000 180</t>
  </si>
  <si>
    <t>2 02 01003 10 0000 151</t>
  </si>
  <si>
    <t>2  07 05010 10 0000 180</t>
  </si>
  <si>
    <t>2 07 05020 10 0000 180</t>
  </si>
  <si>
    <t>2 07 05030 10 0000 180</t>
  </si>
  <si>
    <t>2 18 05010 10 0000 151</t>
  </si>
  <si>
    <t>2 19 05000 10 0000 151</t>
  </si>
  <si>
    <t xml:space="preserve">Раздел 2. Общий объем  бюджетных ассигнований, предусмотренных на исполнение </t>
  </si>
  <si>
    <t xml:space="preserve">Бюджетные ассигнования
на исполнение  муниципальных гарантий
поселения по возможным гарантийным случаям
</t>
  </si>
  <si>
    <t>поселения Апшеронского района</t>
  </si>
  <si>
    <t xml:space="preserve">Сумма </t>
  </si>
  <si>
    <t>100</t>
  </si>
  <si>
    <t>200</t>
  </si>
  <si>
    <t>800</t>
  </si>
  <si>
    <t>500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</si>
  <si>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</si>
  <si>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</si>
  <si>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Межбюджетные трансферты</t>
  </si>
  <si>
    <t>Иные бюджетные ассигнования</t>
  </si>
  <si>
    <t xml:space="preserve">Денежные взыскания (штрафы),  установленные законами субъектов  Российской Федерации за  несоблюдение муниципальных правовых актов, зачисляемые в бюджеты поселений </t>
  </si>
  <si>
    <t>Министерство природных ресурсов Краснодарского края</t>
  </si>
  <si>
    <t>Департамент имущественных отношений Краснодарского края</t>
  </si>
  <si>
    <t>Министерство финансов Краснодарского края</t>
  </si>
  <si>
    <t>Министерство экономики Краснодарского края</t>
  </si>
  <si>
    <t>Управление имущественных отношений Апшеронского района</t>
  </si>
  <si>
    <t xml:space="preserve">      Апшеронского района</t>
  </si>
  <si>
    <t>1 03 02230 01 0000 110
1 03 02240 01 0000 110
1 03 02250 01 0000 110
1 03 02260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</si>
  <si>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участков*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</si>
  <si>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поселений*</t>
  </si>
  <si>
    <t xml:space="preserve">За счет расходов бюджета поселения, всего   </t>
  </si>
  <si>
    <t xml:space="preserve"> -</t>
  </si>
  <si>
    <t>*По видам и подвидам доходов, входящим в соответствующий группировочный код бюджетной классификации, зачисляемым в бюджет поселения в соответствии с законодательством Российской Федерации.</t>
  </si>
  <si>
    <t>Налог на доходы физических лиц*</t>
  </si>
  <si>
    <t>1 11 09045 10 0000 120</t>
  </si>
  <si>
    <t>1 11 09035 10 0000 120</t>
  </si>
  <si>
    <t>Администрация Кубанского сельского поселения                             Апшеронского района</t>
  </si>
  <si>
    <t xml:space="preserve">      Глава Кубанского сельского поселения </t>
  </si>
  <si>
    <t>И.М.Триполец</t>
  </si>
  <si>
    <t>Администрация Кубанского сельского поселения Апшеронского района</t>
  </si>
  <si>
    <t>17 1 0019</t>
  </si>
  <si>
    <t>17 1 0000</t>
  </si>
  <si>
    <t>17 0 0000</t>
  </si>
  <si>
    <t>17 1 1183</t>
  </si>
  <si>
    <t>300</t>
  </si>
  <si>
    <t>14</t>
  </si>
  <si>
    <t>12</t>
  </si>
  <si>
    <t>10</t>
  </si>
  <si>
    <t xml:space="preserve"> </t>
  </si>
  <si>
    <t>03 8 1030</t>
  </si>
  <si>
    <t>Организация досуга и предоставление услуг организаций культуры, прочие мероприятия в сфере культуры</t>
  </si>
  <si>
    <t>Осуществление муниципальными учреждениями капитального ремонта</t>
  </si>
  <si>
    <t xml:space="preserve"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 </t>
  </si>
  <si>
    <t>Библиотечное обслуживание населения</t>
  </si>
  <si>
    <t>Отдельные мероприятия муниципальной программы</t>
  </si>
  <si>
    <t>Реализация мероприятий муниципальной программы "Развитие физической культуры и спорта"</t>
  </si>
  <si>
    <t>Реализация мероприятий муниципальной программы "Развитие молодежной политики"</t>
  </si>
  <si>
    <t>Молодежная политика и оздоровление детей</t>
  </si>
  <si>
    <t>Образование</t>
  </si>
  <si>
    <t>Организация муниципального управления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</si>
  <si>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</si>
  <si>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Непрограммные направления деятельности органов местного самоуправления</t>
  </si>
  <si>
    <t>99 0 0000</t>
  </si>
  <si>
    <t>Мероприятия, направленные на осуществление мер по противодействию коррупции</t>
  </si>
  <si>
    <t>Мероприятия по развитию территориального общественного самоуправления</t>
  </si>
  <si>
    <t>Социальное обеспечение и иные выплаты населению</t>
  </si>
  <si>
    <t>Пожарная безопасность</t>
  </si>
  <si>
    <t>Мероприятия по пожарной безопасности</t>
  </si>
  <si>
    <t>Мероприятия по профилактике терроризма и экстремизма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</si>
  <si>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</si>
  <si>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10 0 0000</t>
  </si>
  <si>
    <t>Другие вопросы в области национальной экономики</t>
  </si>
  <si>
    <t>Мероприятия по энергосбережению и повышению энергетической эффективности</t>
  </si>
  <si>
    <t>Развитие и поддержка малого и среднего предпринимательства</t>
  </si>
  <si>
    <t>Озеленение</t>
  </si>
  <si>
    <t xml:space="preserve">Прочие мероприятия по благоустройству </t>
  </si>
  <si>
    <t xml:space="preserve">Глава Кубанского сельского поселения </t>
  </si>
  <si>
    <t xml:space="preserve">        И.М.Триполец</t>
  </si>
  <si>
    <t xml:space="preserve">Глава Кубанского сельского  </t>
  </si>
  <si>
    <t xml:space="preserve">Приложение 5 к решению Совета Кубанского сельского </t>
  </si>
  <si>
    <t xml:space="preserve">                                Приложение 1 к решению Совета Кубанского сельского</t>
  </si>
  <si>
    <t>Программа муниципальных заимствований Кубанского</t>
  </si>
  <si>
    <t xml:space="preserve">1 05 03000  01 0000 110 </t>
  </si>
  <si>
    <t>Единый сельскохозяйственный налог*</t>
  </si>
  <si>
    <t xml:space="preserve">1 06 06000 00 0000 110       </t>
  </si>
  <si>
    <t>1 11 05035 10 0000 120</t>
  </si>
  <si>
    <t>116 51040 02 0000 140</t>
  </si>
  <si>
    <t>Денежные взыскания (штрафы), установленные законами субьектов РФ за несоблюдение муниципальных правовых актов, зачисляемые в бюджеты поселений</t>
  </si>
  <si>
    <t>Безвозмездные поступления</t>
  </si>
  <si>
    <t xml:space="preserve">2 02 00000 00 0000 000   </t>
  </si>
  <si>
    <t xml:space="preserve">2 02 01000 00 0000 151   </t>
  </si>
  <si>
    <t xml:space="preserve">2 02 03000 00 0000 151   </t>
  </si>
  <si>
    <t>Другие вопросы в области национальной безопасности и правоохранительной деятельности</t>
  </si>
  <si>
    <t>Сохранение, использование и популяризация объектов культурного наследия</t>
  </si>
  <si>
    <t>Реализация мероприятий муниципальной программы "Развитие культуры"</t>
  </si>
  <si>
    <t>03 42002</t>
  </si>
  <si>
    <t>Муниципальная программа Кубанского сельского поселения Апшеронского района"Организация муниципального управления"</t>
  </si>
  <si>
    <t>06 70000</t>
  </si>
  <si>
    <t>Муниципальная программа Кубанского сельского поселения Апшеронского района"Развитие физической культуры и спорта"</t>
  </si>
  <si>
    <t>Муниципальная программа Кубанского сельского поселения Апшеронского района "Развитие топливно-энергетического комплекса и жилищно-коммунального хозяйства"</t>
  </si>
  <si>
    <t>Муниципальная программа Кубанского сельского поселения Апшеронского района "Экономическое развитие муниципального образования"</t>
  </si>
  <si>
    <t>Муниципальная программа Кубанского сельского поселения Апшеронского района "Развитие молодежной политики"</t>
  </si>
  <si>
    <t>Муниципальная программа Кубанского сельского поселения Апшеронского района "Развитие культуры"</t>
  </si>
  <si>
    <t>Виды заимствований</t>
  </si>
  <si>
    <t>Обьем</t>
  </si>
  <si>
    <t>991</t>
  </si>
  <si>
    <t xml:space="preserve">Ведомственная структура расходов бюджета Кубанского сельского поселения  </t>
  </si>
  <si>
    <t>Совет Кубанского сельского поселения Апшеронского района</t>
  </si>
  <si>
    <t xml:space="preserve">Приложение 4 к решению Совета Кубанского сельского </t>
  </si>
  <si>
    <t xml:space="preserve">Приложение  7 к решению Совета  Кубанскогосельского </t>
  </si>
  <si>
    <t>Приложение 10 к решению Совета Кубанского сельского</t>
  </si>
  <si>
    <t xml:space="preserve">Приложение 6 к решению Совета Кубанского сельского </t>
  </si>
  <si>
    <t>99,0</t>
  </si>
  <si>
    <t>Обеспечение пожарной безопасности</t>
  </si>
  <si>
    <t>Муниципальная программа Кубанского сельского поселения Апшеронского района "Обеспечение безопасности населения"</t>
  </si>
  <si>
    <t>Муниципальная программа Кубанского сельского поселения Апшеронского района "Организация муниципального управления"</t>
  </si>
  <si>
    <t>Муниципальная программа Кубанского сельского поселния Апшеронского района "Развитие молодежной политики"</t>
  </si>
  <si>
    <t>Муниципальная прграмма Кубанского сельского поселения Апшеронского района "Развитие физической культуры и спорта"</t>
  </si>
  <si>
    <t>Программа муниципальных гарантий Кубанского сельского поселения Апшеронского района</t>
  </si>
  <si>
    <t>муниципальных гарантий Кубанского сельского поселения Апшеронского района</t>
  </si>
  <si>
    <t>2 08 05000 10 0000 180</t>
  </si>
  <si>
    <t>Перечисление из бюджетов поселений (в бюджеты поселений) для осуществления возврата (зачета) излишне взысканных сумм налогов, сборов и иных платежей, а также сумм процентов за несвоевременное осуществление такого возврата</t>
  </si>
  <si>
    <t>Муниципальная программа Кубанского сельского поселения Апшеронского района "Поддержка  дорожного хозяйства"</t>
  </si>
  <si>
    <t>10 3 1112</t>
  </si>
  <si>
    <t>10 3 0000</t>
  </si>
  <si>
    <t>10 3 1116</t>
  </si>
  <si>
    <t>Муниципальная программа Кубанского сельского поселения Апшеронского районе"Экономическое развитие муниципального образования"</t>
  </si>
  <si>
    <t>Обеспечение деятельности Совета муниципального образования</t>
  </si>
  <si>
    <t xml:space="preserve">Совет муниципального образования </t>
  </si>
  <si>
    <t xml:space="preserve"> 1 11 02033 10 0000 120</t>
  </si>
  <si>
    <t xml:space="preserve"> 1 11 05025 10 0000 120</t>
  </si>
  <si>
    <t>1 11 02085 10 0000 120</t>
  </si>
  <si>
    <t>Доходы от размещения сумм, аккумулируемых в ходе проведения аукционов по продаж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</si>
  <si>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</si>
  <si>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лесного законодательства на лесных участках, находящихся в собственности сельских поселений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</si>
  <si>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</si>
  <si>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участков*</t>
  </si>
  <si>
    <t>Доходы от размещения временно свободных средств бюджетов сельских поселений</t>
  </si>
  <si>
    <t>Доходы от эксплуатации и использования имущества автомобильных дорог, находящихся в собственности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</si>
  <si>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</si>
  <si>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</si>
  <si>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</si>
  <si>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</si>
  <si>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 по указанному имуществу</t>
  </si>
  <si>
    <t>Средства 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</si>
  <si>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Средства 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</si>
  <si>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</si>
  <si>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</si>
  <si>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Доходы от возмещения ущерба при возникновении страховых случаев по 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</si>
  <si>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</si>
  <si>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</si>
  <si>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</si>
  <si>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</si>
  <si>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</si>
  <si>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</si>
  <si>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</si>
  <si>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</si>
  <si>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</si>
  <si>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 передаваемые бюджетам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</si>
  <si>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</si>
  <si>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</si>
  <si>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</si>
  <si>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 xml:space="preserve"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
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</si>
  <si>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</si>
  <si>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</si>
  <si>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</si>
  <si>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</si>
  <si>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 от сдачи в аренду имущества, находящегося в оперативном управлении 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</si>
  <si>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</si>
  <si>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поселений*</t>
  </si>
  <si>
    <t>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</si>
  <si>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</si>
  <si>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</si>
  <si>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</si>
  <si>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 xml:space="preserve">Субвенции бюджетам сельских поселений на выполнение передаваемых полномочий субъектов Российской Федерации     </t>
  </si>
  <si>
    <t xml:space="preserve">Субвенции бюджетам  сельских поселений на осуществление  первичного воинского учета на территориях, где отсутствуют военные комиссариаты </t>
  </si>
  <si>
    <t xml:space="preserve">Субвенции бюджетам сельских поселений на осуществление отдельных государственных полномочий по образованию и организации деятельности административных комиссий  </t>
  </si>
  <si>
    <t xml:space="preserve"> 2 19 05000 10 0000 151</t>
  </si>
  <si>
    <t xml:space="preserve"> Глава Кубанская сельского поселения </t>
  </si>
  <si>
    <t>Распоряжение земельными участками, государственная собственность на которые не разграничена, расположенными на территории поселения</t>
  </si>
  <si>
    <t>Муниципальная программа Кубанского сельского поселения Апшеронского района "Управление муниципальным имуществом"</t>
  </si>
  <si>
    <t>Мероприятия по землеустройству и землепользованию</t>
  </si>
  <si>
    <t xml:space="preserve">       Приложение  3 к решению Совета Кубанского сельского </t>
  </si>
  <si>
    <t xml:space="preserve">2 02 02000 00 0000 151   </t>
  </si>
  <si>
    <t>Субсидии бюджетам бюджетной системы Российской Федерации (межбюджетные субсидии)</t>
  </si>
  <si>
    <t xml:space="preserve">   2 02 02999 00 0000 151</t>
  </si>
  <si>
    <t xml:space="preserve">   2 02 02999 10 0000 151</t>
  </si>
  <si>
    <t>Прочие субсидии</t>
  </si>
  <si>
    <t xml:space="preserve">                    Приложение  2 к решению Совета Кубанского сельского </t>
  </si>
  <si>
    <t>Денежные обязательства, не исполненные в 2014 году, в связи с отсутствиеми возможности их финансового обеспечения</t>
  </si>
  <si>
    <t>99 2 0000</t>
  </si>
  <si>
    <t>Капитальный ремонт, ремонт автомобильных дорог общего пользования населенных пунктов</t>
  </si>
  <si>
    <t>99 2 6027</t>
  </si>
  <si>
    <t>400</t>
  </si>
  <si>
    <t>Капитальные вложения в объекты государственной (муниципальной) собственности</t>
  </si>
  <si>
    <t>Апшеронского района на 2016 год</t>
  </si>
  <si>
    <t>50 0 00 00000</t>
  </si>
  <si>
    <t>Передача полномочий по решению вопросов местного значения в соответствии с заключенными соглашениями</t>
  </si>
  <si>
    <t>17 0 00 00000</t>
  </si>
  <si>
    <t>17 1 00 00000</t>
  </si>
  <si>
    <t xml:space="preserve">Обеспечение деятельности высшего должностного лица муниципального образования </t>
  </si>
  <si>
    <t>17 1 01 00000</t>
  </si>
  <si>
    <t>17 1 01 00190</t>
  </si>
  <si>
    <t>Обеспечение деятельности администрации муниципального образования</t>
  </si>
  <si>
    <t>17 1 02 00000</t>
  </si>
  <si>
    <t>17 1 02 00190</t>
  </si>
  <si>
    <t>17 1 02 60190</t>
  </si>
  <si>
    <t>99 0 00 00000</t>
  </si>
  <si>
    <t>99 1 00 00000</t>
  </si>
  <si>
    <t xml:space="preserve">Резервные фонды </t>
  </si>
  <si>
    <t>99 1 01 00000</t>
  </si>
  <si>
    <t>99 1 01 90010</t>
  </si>
  <si>
    <t>Осуществление мер по противодействию коррупции</t>
  </si>
  <si>
    <t>17 1 08 00000</t>
  </si>
  <si>
    <t>17 1 08 10650</t>
  </si>
  <si>
    <t>17 1 10 00000</t>
  </si>
  <si>
    <t>17 1 10 11830</t>
  </si>
  <si>
    <t>17 1 11 00000</t>
  </si>
  <si>
    <t>17 1 11 20030</t>
  </si>
  <si>
    <t>17 1 02 51180</t>
  </si>
  <si>
    <t>06 0 00 00000</t>
  </si>
  <si>
    <t>06 7 00 00000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</si>
  <si>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</si>
  <si>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06 7 01 00000</t>
  </si>
  <si>
    <t>06 7 01 10600</t>
  </si>
  <si>
    <t>06 5 00 00000</t>
  </si>
  <si>
    <t>Обеспечение организации и проведения мероприятий по пожарной безопасности</t>
  </si>
  <si>
    <t>06 5 01 00000</t>
  </si>
  <si>
    <t>06 5 01 10640</t>
  </si>
  <si>
    <t>Обеспечение мероприятий по противодействию терроризму, экстремизму</t>
  </si>
  <si>
    <t>06 7 02 00000</t>
  </si>
  <si>
    <t>06 7 02 10610</t>
  </si>
  <si>
    <t>12 0 00 00000</t>
  </si>
  <si>
    <t>12 1 00 00000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</si>
  <si>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</si>
  <si>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12 1 01 00000</t>
  </si>
  <si>
    <t>12 1 01 11300</t>
  </si>
  <si>
    <t>08 0 00 00000</t>
  </si>
  <si>
    <t>Создание условий для развития малого и среднего предпринимательства</t>
  </si>
  <si>
    <t>08 3 00 00000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</si>
  <si>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</si>
  <si>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08 3 01 00000</t>
  </si>
  <si>
    <t>08 3 01 10810</t>
  </si>
  <si>
    <t>13 0 00 00000</t>
  </si>
  <si>
    <t>13 4 00 00000</t>
  </si>
  <si>
    <t>13 4 01 00000</t>
  </si>
  <si>
    <t>13 4 01 11400</t>
  </si>
  <si>
    <t>10 0 00 00000</t>
  </si>
  <si>
    <t>10 3 00 00000</t>
  </si>
  <si>
    <t>Обеспечение содержания и функционирования уличного освещения</t>
  </si>
  <si>
    <t>10 3 05 00000</t>
  </si>
  <si>
    <t>10 3 05 11160</t>
  </si>
  <si>
    <t>Обеспечение озеленения территории поселения</t>
  </si>
  <si>
    <t>10 3 06 00000</t>
  </si>
  <si>
    <t>10 3 06 11170</t>
  </si>
  <si>
    <t>Восстановление, ремонт, благоустройство и содержание мест захоронения</t>
  </si>
  <si>
    <t>10 3 07 00000</t>
  </si>
  <si>
    <t>10 3 07 11180</t>
  </si>
  <si>
    <t>Обеспечение прочих мероприятий по благоустройству</t>
  </si>
  <si>
    <t>10 3 08 00000</t>
  </si>
  <si>
    <t>05 0 00 00000</t>
  </si>
  <si>
    <t>05 5 00 00000</t>
  </si>
  <si>
    <t>Развитие и реализация потенциала молодежи в интересах Кубани, формирование благоприятной среды, обеспечивающей всестороннее развитие личности</t>
  </si>
  <si>
    <t>05 5 02 00000</t>
  </si>
  <si>
    <t>05 5 02 10500</t>
  </si>
  <si>
    <t xml:space="preserve"> 03 0 00 00000</t>
  </si>
  <si>
    <t xml:space="preserve"> 03 4 00 00000</t>
  </si>
  <si>
    <t>Содействие развитию культурно-досуговых организаций</t>
  </si>
  <si>
    <t xml:space="preserve">03 4 01 00000 </t>
  </si>
  <si>
    <t>03 4 01 00590</t>
  </si>
  <si>
    <t>03 4 01 09020</t>
  </si>
  <si>
    <t>03 4 04 00000</t>
  </si>
  <si>
    <t>03 4 04 20020</t>
  </si>
  <si>
    <t>03 5 00 00000</t>
  </si>
  <si>
    <t>Содействие развитию библиотечного дела</t>
  </si>
  <si>
    <t>03 5 01 00000</t>
  </si>
  <si>
    <t>03 5 01 00590</t>
  </si>
  <si>
    <t>03 5 01 09020</t>
  </si>
  <si>
    <t>03 7 00 00000</t>
  </si>
  <si>
    <t>Восстановление, ремонт, благоустройство объектов культурного наследия на территории поселения</t>
  </si>
  <si>
    <t>03 7 01 00000</t>
  </si>
  <si>
    <t>03 7 01 10300</t>
  </si>
  <si>
    <t>03  7 01 10300</t>
  </si>
  <si>
    <t>03 8 00 00000</t>
  </si>
  <si>
    <t>Организация и проведение мероприятий, посвященных значимым событиям, юбилейным и памятным датам</t>
  </si>
  <si>
    <t>03 8 03 00000</t>
  </si>
  <si>
    <t>03 8 03 10300</t>
  </si>
  <si>
    <t>04 0 00 00000</t>
  </si>
  <si>
    <t>04 4 00 00000</t>
  </si>
  <si>
    <t>Обеспечение организации и проведения физкультурных мероприятий и массовых спортивных мероприятий</t>
  </si>
  <si>
    <t>04 4 02 00000</t>
  </si>
  <si>
    <t>04 4 02 10400</t>
  </si>
  <si>
    <t xml:space="preserve">Распределение бюджетных ассигнований по целевым статьям (муниципальным программам Кубанского сельского поселения Апшеронского района и непрограмным направлениям деятельности), группам видов расходов классификации расходов бюджетов на 2016 год </t>
  </si>
  <si>
    <t>10 3 08 11190</t>
  </si>
  <si>
    <t>Безвозмездные поступления из краевого и районного бюджетов в 2016 году</t>
  </si>
  <si>
    <t>в валюте Российской Федерации на 2016 год</t>
  </si>
  <si>
    <t>по возможным гарантийным случаям, в 2016 году</t>
  </si>
  <si>
    <t>Кубанского сельского поселения Апшеронского района в 2016 году</t>
  </si>
  <si>
    <t xml:space="preserve"> сельского поселения Апшеронского района на 2016 год</t>
  </si>
  <si>
    <t>672</t>
  </si>
  <si>
    <t>1861</t>
  </si>
  <si>
    <t xml:space="preserve">Наименование </t>
  </si>
  <si>
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</si>
  <si>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Невыясненные поступления, зачисляемые в бюджеты сельских поселений</t>
  </si>
  <si>
    <t>Дотации бюджетам субъектов Российской Федерации и муниципальных образований*</t>
  </si>
  <si>
    <t xml:space="preserve">Субвенции бюджетам субъектов Российской Федерации и муниципальных образований* </t>
  </si>
  <si>
    <t>Закупка товаров, работ и услуг для обеспечения государствен-ных (муниципальных) нужд</t>
  </si>
  <si>
    <t>Содействие развитию органов территориального общественного самоуправления, поощрение победителей краевых конкурсов</t>
  </si>
  <si>
    <t>Закупка товаров, работ и услуг для обеспечения государственных (муниципальных) нужд</t>
  </si>
  <si>
    <t>Доходы от уплаты акцизов на нефтепродукты, производимые на территории Российской Федерации, подлежащие распределению в консолидированные бюджеты субъектов Российской Федерации*</t>
  </si>
  <si>
    <t xml:space="preserve">Приложение  8 к решению Совета  Кубанскогосельского </t>
  </si>
  <si>
    <t>Объем межбюджетных трансфертов, предоставляемых бюджету муниципального образования Апшеронский район на 2016 год</t>
  </si>
  <si>
    <t>Наименование межбюджетных трансфертов</t>
  </si>
  <si>
    <t>Комплектование библиотечных фондов библиотек поселения</t>
  </si>
  <si>
    <t>Всего межбюджетных трансфертов</t>
  </si>
  <si>
    <t>Приложение 9 к решению Совета Кубанского сельского</t>
  </si>
  <si>
    <t>Муниципальные ценные бумаги Кубанского сельского поселения Апшеронского района, всего</t>
  </si>
  <si>
    <t>Бюджетные кредиты, привлеченные в бюджет Кубанского сельского поселения Апшеронского района от других бюджетов бюджетной системы Российской Федерации, всего</t>
  </si>
  <si>
    <t>Кредиты, полученные Кубанским сельским поселением Апшеронского района от кредитных организаций, всего</t>
  </si>
  <si>
    <t>Сравнительная таблица проектов бюджета (2015-2016гг.)</t>
  </si>
  <si>
    <t>Сумма 2016</t>
  </si>
  <si>
    <t>Сумма 2015</t>
  </si>
  <si>
    <t>Разница</t>
  </si>
  <si>
    <t>в проекте на 2015 год было учтено повышение зарплаты, которое было в последствие отменено</t>
  </si>
  <si>
    <t xml:space="preserve">в проекте на 2015 год была неверно рассчитана  зарплата эксперта (40т.руб.); увеличение стоимости программных продуктов, материальных запасов </t>
  </si>
  <si>
    <t>Причина отклонения</t>
  </si>
  <si>
    <t>изменился расчет по деятельности контрольно-счетной палаты (на ее обеспечение)</t>
  </si>
  <si>
    <t>в проекте на 2015 год не были учтены расходы на уточнение похозяйственных книг</t>
  </si>
  <si>
    <t>переданные средства из федерального бюджета</t>
  </si>
  <si>
    <t>в проекте на 2016 год  предусмотренны дополнительные средства на установку системы видеонаблюдения</t>
  </si>
  <si>
    <t>рекомендовано (районом) увеличить резервный фонд</t>
  </si>
  <si>
    <t>рекомендовано (районом) увеличить расходы на ремонт дорог</t>
  </si>
  <si>
    <t>расходы снижены за счет уменьшения штатной численности и расходов на материальные запасы</t>
  </si>
  <si>
    <t>расходы снижены за счет уменьшения  расходов на транспортные услуги и другие мероприятия</t>
  </si>
  <si>
    <t>уменьшение связано с перенаправлением средств на дорожный фонд</t>
  </si>
  <si>
    <t xml:space="preserve">в проекте на 2016 год  предусмотренны дополнительные средства на межевание объектов муниципального имущества 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</si>
  <si>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</si>
  <si>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Перечень главных администраторов доходов бюджета Кубанского сельского поселения Апшеронского района и закрепляемые за ними виды (подвиды) доходов бюджета Кубанского сельского поселения Апшеронского района и перечень главных администраторов источников финансирования дефицита бюджета Кубанского сельского поселения Апшеронского района</t>
  </si>
  <si>
    <t>Объем поступлений доходов в бюджет  Кубанского сельского поселения Апшеронского района по кодам  доходов на 2016 год</t>
  </si>
  <si>
    <t>классификации расходов бюджетов  на 2016 год</t>
  </si>
  <si>
    <t>Источники  финансирования дефицита бюджета Кубанского сельского поселения, перечень  статей  источников финансирования дефицитов бюджета в на 2016 год</t>
  </si>
  <si>
    <t>Наименование групп, подгрупп, статей и видов источников  финансирования дефицита бюджета</t>
  </si>
  <si>
    <t>50 1 00 0000</t>
  </si>
  <si>
    <t>50 1 01 00000</t>
  </si>
  <si>
    <t>50 1 01 20010</t>
  </si>
  <si>
    <t>50 1 00 00000</t>
  </si>
  <si>
    <t>Доходы от продажи земельных участков, которые расположены в границах сельских поселений, находятся в федеральной собствен-ности и осуществление полномочий по управлению и распоряже-нию которыми передано органам государственной власти субъектов Российской Федерации</t>
  </si>
  <si>
    <t xml:space="preserve"> поселения Апшеронского района от 18.12.2015г. №52</t>
  </si>
  <si>
    <t>поселения Апшеронского района от 18.12.2015г. №52</t>
  </si>
  <si>
    <t xml:space="preserve">     поселения Апшеронского района от 18.12.2015г. №52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</si>
  <si>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</si>
  <si>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2 02 04000 00 0000 151   </t>
  </si>
  <si>
    <t xml:space="preserve">Иные межбюджетные трансферты* </t>
  </si>
  <si>
    <t xml:space="preserve">   2 02 04000 00 0000 151</t>
  </si>
  <si>
    <t xml:space="preserve">   2 02 04999 00 0000 151</t>
  </si>
  <si>
    <t xml:space="preserve">   2 02 04999 10 0000 151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</si>
  <si>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</si>
  <si>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</si>
  <si>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 передаваемые бюджетам сельских поселений на реализацию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</si>
  <si>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Прочие межбюджетные трансферты передаваемые бюджетам сельских поселений на реализацию полномочий по участию в профилактике терроризма и экстремизма, а также в минимизации и (или) ликвидации последствий проявления терроризма и экстремизма в границах поселения</t>
  </si>
  <si>
    <t>Прочие межбюджетные трансферты передаваемые бюджетам сельских поселений на реализацию полномочий органов местного самоуправления в сфере строительства, архитектуры и градостроительства</t>
  </si>
  <si>
    <t>Прочие межбюджетные трансферты передаваемые бюджетам сельских поселений на реализацию полномочий по обеспечению проживающих в поселениях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</si>
  <si>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Другие вопросы в области жилищно-коммунального хозяйства</t>
  </si>
  <si>
    <t>10 3 09 00000</t>
  </si>
  <si>
    <t>Реализация полномочий органов местного самоуправления в соответствии с жилищным законодательством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</si>
  <si>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созда-нию условий для жилищного строительства, осуществлению муниципального жилищного контроля, а также иных полномочий органов местного самоуправле-ния в соответствии с жилищным законодательством</t>
  </si>
  <si>
    <t>10 3 09 11870</t>
  </si>
  <si>
    <t>06 2 00 00000</t>
  </si>
  <si>
    <t>06 2 01 00000</t>
  </si>
  <si>
    <t>06 2 01 10680</t>
  </si>
  <si>
    <t>06 1 00 00000</t>
  </si>
  <si>
    <t>06 1 01 00000</t>
  </si>
  <si>
    <t>06 1 01 10690</t>
  </si>
  <si>
    <t>Предупреждение и ликвидация чрезвычайных ситуаций, стихийных бедствий и их последствий в муниципальном образовании</t>
  </si>
  <si>
    <t>Обеспечение защиты населения и территории муниципального образования Апшеронский район от чрезвычайных ситуаций природного и техногенного характера</t>
  </si>
  <si>
    <t>Реализация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</si>
  <si>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17 1 14 00000</t>
  </si>
  <si>
    <t>Реализация полномочий в области строительства, архитектуры и градостроительства</t>
  </si>
  <si>
    <t>Реализация полномочий органов местного самоуправления в сфере строительства, архитектуры и градостроительства</t>
  </si>
  <si>
    <t>17 1 14 11430</t>
  </si>
  <si>
    <t>2 02 02999 10 0000 151</t>
  </si>
  <si>
    <t>поселения Апшеронского района от ______г. №___</t>
  </si>
  <si>
    <t xml:space="preserve"> поселения Апшеронского района от __________г. №____</t>
  </si>
  <si>
    <t xml:space="preserve"> поселения Апшеронского района от _________г. №____</t>
  </si>
  <si>
    <t xml:space="preserve"> поселения Апшеронского района от ___________г. №___</t>
  </si>
  <si>
    <t xml:space="preserve"> поселения Апшеронского района от __________г. №_____</t>
  </si>
  <si>
    <t xml:space="preserve"> поселения Апшеронского района от____________г. №_____</t>
  </si>
  <si>
    <t xml:space="preserve"> поселения Апшеронского района от ______________г. №____</t>
  </si>
  <si>
    <t>поселения Апшеронского района от __________г. №____</t>
  </si>
  <si>
    <t>поселения Апшеронского района от ____________г. №____</t>
  </si>
  <si>
    <t>поселения Апшеронского района от _________г. №____</t>
  </si>
  <si>
    <t>ПРОЕКТ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</si>
</sst>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00"/>
    <numFmt numFmtId="175" formatCode="0.000000"/>
    <numFmt numFmtId="176" formatCode="#,##0.00000"/>
    <numFmt numFmtId="177" formatCode="_-* #,##0.00000_р_._-;\-* #,##0.00000_р_._-;_-* &quot;-&quot;?????_р_._-;_-@_-"/>
    <numFmt numFmtId="178" formatCode="_-* #,##0.0_р_._-;\-* #,##0.0_р_._-;_-* &quot;-&quot;??_р_._-;_-@_-"/>
    <numFmt numFmtId="179" formatCode="0.0_ ;[Red]\-0.0\ "/>
    <numFmt numFmtId="180" formatCode="0.00000_ ;[Red]\-0.00000\ "/>
    <numFmt numFmtId="181" formatCode="#,##0.000"/>
    <numFmt numFmtId="182" formatCode="#,##0.0000"/>
    <numFmt numFmtId="183" formatCode="0.000"/>
    <numFmt numFmtId="184" formatCode="0.0000"/>
    <numFmt numFmtId="185" formatCode="_-* #,##0.0_р_._-;\-* #,##0.0_р_._-;_-* &quot;-&quot;?_р_._-;_-@_-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8"/>
      <name val="Arial Cyr"/>
      <family val="0"/>
    </font>
    <font>
      <i/>
      <sz val="14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9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2" fillId="0" borderId="0" xfId="57" applyFont="1">
      <alignment/>
      <protection/>
    </xf>
    <xf numFmtId="0" fontId="5" fillId="0" borderId="0" xfId="57" applyFont="1" applyFill="1">
      <alignment/>
      <protection/>
    </xf>
    <xf numFmtId="49" fontId="2" fillId="0" borderId="0" xfId="0" applyNumberFormat="1" applyFont="1" applyFill="1" applyAlignment="1">
      <alignment vertical="top" wrapText="1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0" xfId="55" applyFont="1" applyFill="1">
      <alignment/>
      <protection/>
    </xf>
    <xf numFmtId="0" fontId="6" fillId="0" borderId="10" xfId="57" applyFont="1" applyFill="1" applyBorder="1" applyAlignment="1">
      <alignment horizontal="center" vertical="top" wrapText="1"/>
      <protection/>
    </xf>
    <xf numFmtId="0" fontId="5" fillId="0" borderId="0" xfId="57" applyFont="1" applyFill="1" applyBorder="1">
      <alignment/>
      <protection/>
    </xf>
    <xf numFmtId="0" fontId="12" fillId="0" borderId="0" xfId="57" applyFont="1" applyFill="1">
      <alignment/>
      <protection/>
    </xf>
    <xf numFmtId="0" fontId="5" fillId="0" borderId="0" xfId="0" applyFont="1" applyFill="1" applyAlignment="1">
      <alignment wrapText="1"/>
    </xf>
    <xf numFmtId="0" fontId="5" fillId="0" borderId="0" xfId="55" applyFont="1" applyFill="1" applyBorder="1" applyAlignment="1">
      <alignment wrapText="1"/>
      <protection/>
    </xf>
    <xf numFmtId="1" fontId="5" fillId="0" borderId="0" xfId="0" applyNumberFormat="1" applyFont="1" applyFill="1" applyAlignment="1">
      <alignment/>
    </xf>
    <xf numFmtId="0" fontId="6" fillId="0" borderId="10" xfId="57" applyFont="1" applyFill="1" applyBorder="1">
      <alignment/>
      <protection/>
    </xf>
    <xf numFmtId="49" fontId="3" fillId="0" borderId="0" xfId="0" applyNumberFormat="1" applyFont="1" applyFill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5" fillId="0" borderId="0" xfId="0" applyNumberFormat="1" applyFont="1" applyFill="1" applyBorder="1" applyAlignment="1">
      <alignment horizontal="right"/>
    </xf>
    <xf numFmtId="0" fontId="17" fillId="0" borderId="0" xfId="57" applyFont="1" applyFill="1">
      <alignment/>
      <protection/>
    </xf>
    <xf numFmtId="0" fontId="17" fillId="0" borderId="0" xfId="57" applyFont="1">
      <alignment/>
      <protection/>
    </xf>
    <xf numFmtId="0" fontId="2" fillId="0" borderId="0" xfId="57" applyFont="1" applyFill="1">
      <alignment/>
      <protection/>
    </xf>
    <xf numFmtId="2" fontId="8" fillId="0" borderId="0" xfId="57" applyNumberFormat="1" applyFont="1" applyFill="1" applyAlignment="1">
      <alignment horizontal="center"/>
      <protection/>
    </xf>
    <xf numFmtId="177" fontId="17" fillId="0" borderId="0" xfId="57" applyNumberFormat="1" applyFont="1">
      <alignment/>
      <protection/>
    </xf>
    <xf numFmtId="0" fontId="3" fillId="0" borderId="11" xfId="57" applyFont="1" applyFill="1" applyBorder="1" applyAlignment="1">
      <alignment horizontal="center" wrapText="1"/>
      <protection/>
    </xf>
    <xf numFmtId="0" fontId="6" fillId="0" borderId="11" xfId="57" applyFont="1" applyFill="1" applyBorder="1" applyAlignment="1">
      <alignment horizontal="center" wrapText="1"/>
      <protection/>
    </xf>
    <xf numFmtId="10" fontId="5" fillId="0" borderId="0" xfId="57" applyNumberFormat="1" applyFont="1">
      <alignment/>
      <protection/>
    </xf>
    <xf numFmtId="174" fontId="17" fillId="0" borderId="0" xfId="57" applyNumberFormat="1" applyFont="1" applyFill="1">
      <alignment/>
      <protection/>
    </xf>
    <xf numFmtId="175" fontId="6" fillId="0" borderId="0" xfId="57" applyNumberFormat="1" applyFont="1" applyFill="1">
      <alignment/>
      <protection/>
    </xf>
    <xf numFmtId="0" fontId="3" fillId="0" borderId="0" xfId="57" applyFont="1" applyFill="1">
      <alignment/>
      <protection/>
    </xf>
    <xf numFmtId="177" fontId="3" fillId="0" borderId="0" xfId="57" applyNumberFormat="1" applyFont="1" applyFill="1">
      <alignment/>
      <protection/>
    </xf>
    <xf numFmtId="174" fontId="3" fillId="0" borderId="0" xfId="57" applyNumberFormat="1" applyFont="1" applyFill="1" applyAlignment="1">
      <alignment shrinkToFit="1"/>
      <protection/>
    </xf>
    <xf numFmtId="0" fontId="13" fillId="0" borderId="0" xfId="57" applyFont="1" applyFill="1">
      <alignment/>
      <protection/>
    </xf>
    <xf numFmtId="0" fontId="2" fillId="0" borderId="0" xfId="57" applyFont="1">
      <alignment/>
      <protection/>
    </xf>
    <xf numFmtId="173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right"/>
    </xf>
    <xf numFmtId="176" fontId="5" fillId="0" borderId="0" xfId="55" applyNumberFormat="1" applyFont="1" applyFill="1" applyAlignment="1">
      <alignment horizontal="right"/>
      <protection/>
    </xf>
    <xf numFmtId="176" fontId="5" fillId="0" borderId="0" xfId="55" applyNumberFormat="1" applyFont="1" applyFill="1">
      <alignment/>
      <protection/>
    </xf>
    <xf numFmtId="176" fontId="5" fillId="0" borderId="0" xfId="0" applyNumberFormat="1" applyFont="1" applyFill="1" applyBorder="1" applyAlignment="1">
      <alignment/>
    </xf>
    <xf numFmtId="0" fontId="4" fillId="0" borderId="0" xfId="57" applyFont="1" applyFill="1">
      <alignment/>
      <protection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Fill="1" applyBorder="1" applyAlignment="1">
      <alignment/>
    </xf>
    <xf numFmtId="174" fontId="12" fillId="0" borderId="0" xfId="57" applyNumberFormat="1" applyFont="1" applyFill="1">
      <alignment/>
      <protection/>
    </xf>
    <xf numFmtId="1" fontId="5" fillId="0" borderId="13" xfId="0" applyNumberFormat="1" applyFont="1" applyBorder="1" applyAlignment="1">
      <alignment horizontal="center"/>
    </xf>
    <xf numFmtId="1" fontId="14" fillId="0" borderId="0" xfId="55" applyNumberFormat="1" applyFont="1" applyFill="1">
      <alignment/>
      <protection/>
    </xf>
    <xf numFmtId="0" fontId="10" fillId="0" borderId="0" xfId="55" applyFont="1" applyFill="1">
      <alignment/>
      <protection/>
    </xf>
    <xf numFmtId="0" fontId="6" fillId="0" borderId="10" xfId="57" applyFont="1" applyFill="1" applyBorder="1" applyAlignment="1">
      <alignment horizontal="center" vertical="top" wrapText="1"/>
      <protection/>
    </xf>
    <xf numFmtId="0" fontId="11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73" fontId="5" fillId="0" borderId="10" xfId="55" applyNumberFormat="1" applyFont="1" applyFill="1" applyBorder="1" applyAlignment="1">
      <alignment/>
      <protection/>
    </xf>
    <xf numFmtId="0" fontId="5" fillId="0" borderId="10" xfId="55" applyFont="1" applyFill="1" applyBorder="1" applyAlignment="1">
      <alignment horizontal="center"/>
      <protection/>
    </xf>
    <xf numFmtId="1" fontId="5" fillId="0" borderId="12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49" fontId="5" fillId="0" borderId="10" xfId="53" applyNumberFormat="1" applyFont="1" applyFill="1" applyBorder="1" applyAlignment="1">
      <alignment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5" fillId="0" borderId="0" xfId="57" applyFont="1" applyFill="1" applyBorder="1" applyAlignment="1">
      <alignment wrapText="1"/>
      <protection/>
    </xf>
    <xf numFmtId="178" fontId="5" fillId="0" borderId="0" xfId="57" applyNumberFormat="1" applyFont="1" applyFill="1" applyBorder="1" applyAlignment="1">
      <alignment horizontal="right"/>
      <protection/>
    </xf>
    <xf numFmtId="49" fontId="2" fillId="0" borderId="0" xfId="0" applyNumberFormat="1" applyFont="1" applyFill="1" applyBorder="1" applyAlignment="1">
      <alignment horizontal="center"/>
    </xf>
    <xf numFmtId="0" fontId="2" fillId="0" borderId="13" xfId="57" applyFont="1" applyFill="1" applyBorder="1" applyAlignment="1">
      <alignment horizontal="center" vertical="top" wrapText="1"/>
      <protection/>
    </xf>
    <xf numFmtId="0" fontId="2" fillId="0" borderId="19" xfId="57" applyFont="1" applyFill="1" applyBorder="1" applyAlignment="1">
      <alignment horizontal="center" wrapText="1"/>
      <protection/>
    </xf>
    <xf numFmtId="0" fontId="2" fillId="0" borderId="10" xfId="57" applyFont="1" applyFill="1" applyBorder="1" applyAlignment="1">
      <alignment horizontal="center" wrapText="1"/>
      <protection/>
    </xf>
    <xf numFmtId="0" fontId="0" fillId="0" borderId="0" xfId="0" applyFont="1" applyFill="1" applyAlignment="1">
      <alignment/>
    </xf>
    <xf numFmtId="0" fontId="16" fillId="0" borderId="0" xfId="0" applyFont="1" applyFill="1" applyBorder="1" applyAlignment="1">
      <alignment wrapText="1"/>
    </xf>
    <xf numFmtId="176" fontId="10" fillId="0" borderId="0" xfId="55" applyNumberFormat="1" applyFont="1" applyFill="1" applyBorder="1">
      <alignment/>
      <protection/>
    </xf>
    <xf numFmtId="0" fontId="6" fillId="0" borderId="10" xfId="0" applyFont="1" applyFill="1" applyBorder="1" applyAlignment="1">
      <alignment wrapText="1"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173" fontId="6" fillId="0" borderId="10" xfId="55" applyNumberFormat="1" applyFont="1" applyFill="1" applyBorder="1" applyAlignment="1">
      <alignment horizontal="center" vertical="center" wrapText="1"/>
      <protection/>
    </xf>
    <xf numFmtId="0" fontId="5" fillId="0" borderId="21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173" fontId="6" fillId="0" borderId="10" xfId="55" applyNumberFormat="1" applyFont="1" applyFill="1" applyBorder="1" applyAlignment="1">
      <alignment horizontal="right"/>
      <protection/>
    </xf>
    <xf numFmtId="0" fontId="11" fillId="0" borderId="10" xfId="0" applyFont="1" applyFill="1" applyBorder="1" applyAlignment="1">
      <alignment horizontal="center"/>
    </xf>
    <xf numFmtId="0" fontId="5" fillId="0" borderId="10" xfId="55" applyFont="1" applyFill="1" applyBorder="1">
      <alignment/>
      <protection/>
    </xf>
    <xf numFmtId="0" fontId="5" fillId="0" borderId="16" xfId="55" applyFont="1" applyFill="1" applyBorder="1" applyAlignment="1">
      <alignment horizontal="center" vertical="center"/>
      <protection/>
    </xf>
    <xf numFmtId="0" fontId="5" fillId="0" borderId="17" xfId="55" applyFont="1" applyFill="1" applyBorder="1" applyAlignment="1">
      <alignment horizontal="center" vertical="center" wrapText="1"/>
      <protection/>
    </xf>
    <xf numFmtId="0" fontId="10" fillId="0" borderId="0" xfId="55" applyFont="1" applyFill="1" applyBorder="1" applyAlignment="1">
      <alignment horizontal="center" vertical="top"/>
      <protection/>
    </xf>
    <xf numFmtId="0" fontId="10" fillId="0" borderId="10" xfId="55" applyFont="1" applyFill="1" applyBorder="1" applyAlignment="1">
      <alignment horizontal="center"/>
      <protection/>
    </xf>
    <xf numFmtId="0" fontId="10" fillId="0" borderId="10" xfId="0" applyFont="1" applyFill="1" applyBorder="1" applyAlignment="1">
      <alignment wrapText="1"/>
    </xf>
    <xf numFmtId="173" fontId="5" fillId="0" borderId="10" xfId="55" applyNumberFormat="1" applyFont="1" applyFill="1" applyBorder="1" applyAlignment="1">
      <alignment/>
      <protection/>
    </xf>
    <xf numFmtId="173" fontId="10" fillId="0" borderId="10" xfId="55" applyNumberFormat="1" applyFont="1" applyFill="1" applyBorder="1" applyAlignment="1">
      <alignment/>
      <protection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top" wrapText="1"/>
    </xf>
    <xf numFmtId="0" fontId="6" fillId="33" borderId="0" xfId="0" applyFont="1" applyFill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6" fillId="0" borderId="0" xfId="55" applyFont="1" applyFill="1">
      <alignment/>
      <protection/>
    </xf>
    <xf numFmtId="0" fontId="6" fillId="0" borderId="0" xfId="57" applyFont="1" applyFill="1" applyAlignment="1">
      <alignment horizontal="right"/>
      <protection/>
    </xf>
    <xf numFmtId="0" fontId="6" fillId="0" borderId="10" xfId="55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wrapText="1"/>
    </xf>
    <xf numFmtId="173" fontId="6" fillId="0" borderId="10" xfId="55" applyNumberFormat="1" applyFont="1" applyFill="1" applyBorder="1" applyAlignment="1">
      <alignment/>
      <protection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right" wrapText="1"/>
    </xf>
    <xf numFmtId="49" fontId="5" fillId="0" borderId="0" xfId="0" applyNumberFormat="1" applyFont="1" applyFill="1" applyAlignment="1">
      <alignment vertical="top"/>
    </xf>
    <xf numFmtId="0" fontId="11" fillId="0" borderId="10" xfId="0" applyFont="1" applyBorder="1" applyAlignment="1">
      <alignment horizontal="center" wrapText="1"/>
    </xf>
    <xf numFmtId="0" fontId="6" fillId="0" borderId="10" xfId="57" applyFont="1" applyFill="1" applyBorder="1" applyAlignment="1">
      <alignment horizontal="left" vertical="top"/>
      <protection/>
    </xf>
    <xf numFmtId="0" fontId="6" fillId="0" borderId="10" xfId="57" applyFont="1" applyFill="1" applyBorder="1" applyAlignment="1">
      <alignment wrapText="1"/>
      <protection/>
    </xf>
    <xf numFmtId="178" fontId="6" fillId="0" borderId="10" xfId="64" applyNumberFormat="1" applyFont="1" applyFill="1" applyBorder="1" applyAlignment="1">
      <alignment/>
    </xf>
    <xf numFmtId="0" fontId="6" fillId="0" borderId="10" xfId="57" applyFont="1" applyFill="1" applyBorder="1" applyAlignment="1">
      <alignment wrapText="1"/>
      <protection/>
    </xf>
    <xf numFmtId="178" fontId="6" fillId="0" borderId="10" xfId="64" applyNumberFormat="1" applyFont="1" applyFill="1" applyBorder="1" applyAlignment="1">
      <alignment horizontal="right"/>
    </xf>
    <xf numFmtId="0" fontId="10" fillId="0" borderId="10" xfId="57" applyFont="1" applyFill="1" applyBorder="1">
      <alignment/>
      <protection/>
    </xf>
    <xf numFmtId="0" fontId="10" fillId="0" borderId="10" xfId="57" applyFont="1" applyFill="1" applyBorder="1" applyAlignment="1">
      <alignment wrapText="1"/>
      <protection/>
    </xf>
    <xf numFmtId="0" fontId="5" fillId="0" borderId="10" xfId="57" applyFont="1" applyFill="1" applyBorder="1">
      <alignment/>
      <protection/>
    </xf>
    <xf numFmtId="0" fontId="5" fillId="0" borderId="10" xfId="57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173" fontId="6" fillId="0" borderId="10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6" fillId="0" borderId="10" xfId="64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5" fillId="0" borderId="0" xfId="57" applyFont="1" applyFill="1">
      <alignment/>
      <protection/>
    </xf>
    <xf numFmtId="0" fontId="5" fillId="0" borderId="0" xfId="57" applyFont="1">
      <alignment/>
      <protection/>
    </xf>
    <xf numFmtId="0" fontId="5" fillId="0" borderId="10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vertical="top"/>
      <protection/>
    </xf>
    <xf numFmtId="0" fontId="8" fillId="0" borderId="0" xfId="57" applyFont="1" applyFill="1">
      <alignment/>
      <protection/>
    </xf>
    <xf numFmtId="175" fontId="18" fillId="0" borderId="0" xfId="57" applyNumberFormat="1" applyFont="1" applyFill="1">
      <alignment/>
      <protection/>
    </xf>
    <xf numFmtId="0" fontId="8" fillId="34" borderId="0" xfId="57" applyFont="1" applyFill="1">
      <alignment/>
      <protection/>
    </xf>
    <xf numFmtId="0" fontId="5" fillId="0" borderId="10" xfId="57" applyFont="1" applyFill="1" applyBorder="1" applyAlignment="1">
      <alignment horizontal="left" vertical="top" indent="3"/>
      <protection/>
    </xf>
    <xf numFmtId="174" fontId="5" fillId="0" borderId="0" xfId="57" applyNumberFormat="1" applyFont="1" applyFill="1">
      <alignment/>
      <protection/>
    </xf>
    <xf numFmtId="0" fontId="5" fillId="0" borderId="10" xfId="57" applyFont="1" applyFill="1" applyBorder="1" applyAlignment="1">
      <alignment vertical="top" wrapText="1"/>
      <protection/>
    </xf>
    <xf numFmtId="0" fontId="8" fillId="0" borderId="0" xfId="57" applyFont="1">
      <alignment/>
      <protection/>
    </xf>
    <xf numFmtId="0" fontId="6" fillId="0" borderId="10" xfId="57" applyFont="1" applyFill="1" applyBorder="1">
      <alignment/>
      <protection/>
    </xf>
    <xf numFmtId="49" fontId="5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wrapText="1"/>
    </xf>
    <xf numFmtId="0" fontId="6" fillId="0" borderId="10" xfId="57" applyFont="1" applyFill="1" applyBorder="1" applyAlignment="1">
      <alignment horizontal="center" vertical="center"/>
      <protection/>
    </xf>
    <xf numFmtId="172" fontId="6" fillId="0" borderId="10" xfId="64" applyNumberFormat="1" applyFont="1" applyFill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center" vertical="center"/>
      <protection/>
    </xf>
    <xf numFmtId="172" fontId="5" fillId="0" borderId="10" xfId="57" applyNumberFormat="1" applyFont="1" applyFill="1" applyBorder="1" applyAlignment="1">
      <alignment horizontal="center" vertical="center" wrapText="1"/>
      <protection/>
    </xf>
    <xf numFmtId="49" fontId="6" fillId="0" borderId="10" xfId="57" applyNumberFormat="1" applyFont="1" applyFill="1" applyBorder="1" applyAlignment="1">
      <alignment horizontal="center" vertical="center" wrapText="1"/>
      <protection/>
    </xf>
    <xf numFmtId="172" fontId="6" fillId="0" borderId="10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0" xfId="57" applyFont="1" applyAlignment="1">
      <alignment horizontal="center" vertical="center"/>
      <protection/>
    </xf>
    <xf numFmtId="49" fontId="6" fillId="0" borderId="10" xfId="57" applyNumberFormat="1" applyFont="1" applyFill="1" applyBorder="1" applyAlignment="1">
      <alignment horizontal="center" vertical="center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6" fillId="0" borderId="13" xfId="57" applyFont="1" applyFill="1" applyBorder="1" applyAlignment="1">
      <alignment horizontal="center" vertical="center" wrapText="1"/>
      <protection/>
    </xf>
    <xf numFmtId="0" fontId="6" fillId="0" borderId="13" xfId="57" applyFont="1" applyFill="1" applyBorder="1" applyAlignment="1">
      <alignment horizontal="center" vertical="center"/>
      <protection/>
    </xf>
    <xf numFmtId="174" fontId="6" fillId="0" borderId="13" xfId="57" applyNumberFormat="1" applyFont="1" applyFill="1" applyBorder="1" applyAlignment="1">
      <alignment horizontal="center" vertical="center"/>
      <protection/>
    </xf>
    <xf numFmtId="0" fontId="5" fillId="0" borderId="0" xfId="57" applyFont="1" applyFill="1" applyAlignment="1">
      <alignment vertical="center"/>
      <protection/>
    </xf>
    <xf numFmtId="0" fontId="5" fillId="0" borderId="0" xfId="57" applyFont="1" applyAlignment="1">
      <alignment vertical="center"/>
      <protection/>
    </xf>
    <xf numFmtId="0" fontId="5" fillId="0" borderId="0" xfId="55" applyFont="1" applyFill="1" applyBorder="1">
      <alignment/>
      <protection/>
    </xf>
    <xf numFmtId="176" fontId="5" fillId="0" borderId="0" xfId="55" applyNumberFormat="1" applyFont="1" applyFill="1" applyBorder="1">
      <alignment/>
      <protection/>
    </xf>
    <xf numFmtId="0" fontId="5" fillId="0" borderId="0" xfId="0" applyFont="1" applyFill="1" applyBorder="1" applyAlignment="1">
      <alignment horizontal="right"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176" fontId="6" fillId="0" borderId="10" xfId="55" applyNumberFormat="1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3" fontId="5" fillId="0" borderId="10" xfId="55" applyNumberFormat="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5" fillId="33" borderId="11" xfId="0" applyFont="1" applyFill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top" wrapText="1"/>
    </xf>
    <xf numFmtId="0" fontId="5" fillId="33" borderId="24" xfId="0" applyFont="1" applyFill="1" applyBorder="1" applyAlignment="1">
      <alignment horizontal="justify" vertical="center" wrapText="1"/>
    </xf>
    <xf numFmtId="0" fontId="5" fillId="33" borderId="2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justify" vertical="top" wrapText="1"/>
    </xf>
    <xf numFmtId="0" fontId="5" fillId="33" borderId="18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wrapText="1"/>
    </xf>
    <xf numFmtId="0" fontId="5" fillId="33" borderId="0" xfId="0" applyFont="1" applyFill="1" applyBorder="1" applyAlignment="1">
      <alignment horizontal="left"/>
    </xf>
    <xf numFmtId="172" fontId="2" fillId="0" borderId="0" xfId="0" applyNumberFormat="1" applyFont="1" applyFill="1" applyAlignment="1">
      <alignment/>
    </xf>
    <xf numFmtId="178" fontId="10" fillId="0" borderId="10" xfId="57" applyNumberFormat="1" applyFont="1" applyFill="1" applyBorder="1" applyAlignment="1">
      <alignment horizontal="right"/>
      <protection/>
    </xf>
    <xf numFmtId="178" fontId="5" fillId="0" borderId="10" xfId="57" applyNumberFormat="1" applyFont="1" applyFill="1" applyBorder="1" applyAlignment="1">
      <alignment horizontal="right"/>
      <protection/>
    </xf>
    <xf numFmtId="0" fontId="11" fillId="0" borderId="10" xfId="0" applyFont="1" applyBorder="1" applyAlignment="1">
      <alignment vertical="top" wrapText="1"/>
    </xf>
    <xf numFmtId="0" fontId="12" fillId="35" borderId="0" xfId="57" applyFont="1" applyFill="1">
      <alignment/>
      <protection/>
    </xf>
    <xf numFmtId="0" fontId="5" fillId="35" borderId="0" xfId="57" applyFont="1" applyFill="1" applyAlignment="1">
      <alignment vertical="center"/>
      <protection/>
    </xf>
    <xf numFmtId="0" fontId="5" fillId="35" borderId="0" xfId="57" applyFont="1" applyFill="1">
      <alignment/>
      <protection/>
    </xf>
    <xf numFmtId="0" fontId="8" fillId="35" borderId="0" xfId="57" applyFont="1" applyFill="1">
      <alignment/>
      <protection/>
    </xf>
    <xf numFmtId="0" fontId="5" fillId="35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justify" vertical="top"/>
    </xf>
    <xf numFmtId="49" fontId="2" fillId="0" borderId="18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2" fillId="0" borderId="10" xfId="54" applyNumberFormat="1" applyFont="1" applyFill="1" applyBorder="1" applyAlignment="1">
      <alignment horizontal="center" vertical="top"/>
      <protection/>
    </xf>
    <xf numFmtId="49" fontId="3" fillId="0" borderId="10" xfId="0" applyNumberFormat="1" applyFont="1" applyFill="1" applyBorder="1" applyAlignment="1">
      <alignment vertical="top" wrapText="1"/>
    </xf>
    <xf numFmtId="0" fontId="53" fillId="0" borderId="0" xfId="0" applyFont="1" applyFill="1" applyAlignment="1">
      <alignment/>
    </xf>
    <xf numFmtId="0" fontId="53" fillId="0" borderId="0" xfId="55" applyFont="1" applyFill="1">
      <alignment/>
      <protection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justify" vertical="top" wrapText="1"/>
    </xf>
    <xf numFmtId="173" fontId="54" fillId="0" borderId="10" xfId="55" applyNumberFormat="1" applyFont="1" applyFill="1" applyBorder="1" applyAlignment="1">
      <alignment/>
      <protection/>
    </xf>
    <xf numFmtId="0" fontId="53" fillId="0" borderId="10" xfId="55" applyFont="1" applyFill="1" applyBorder="1" applyAlignment="1">
      <alignment horizontal="center"/>
      <protection/>
    </xf>
    <xf numFmtId="0" fontId="53" fillId="0" borderId="10" xfId="0" applyFont="1" applyFill="1" applyBorder="1" applyAlignment="1">
      <alignment wrapText="1"/>
    </xf>
    <xf numFmtId="173" fontId="53" fillId="0" borderId="10" xfId="55" applyNumberFormat="1" applyFont="1" applyFill="1" applyBorder="1" applyAlignment="1">
      <alignment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5" fillId="0" borderId="22" xfId="0" applyFont="1" applyBorder="1" applyAlignment="1">
      <alignment horizontal="left" vertical="top" wrapText="1"/>
    </xf>
    <xf numFmtId="0" fontId="55" fillId="0" borderId="2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1" fillId="0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top" wrapText="1"/>
    </xf>
    <xf numFmtId="0" fontId="11" fillId="33" borderId="13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173" fontId="11" fillId="0" borderId="10" xfId="0" applyNumberFormat="1" applyFont="1" applyBorder="1" applyAlignment="1">
      <alignment horizontal="center" vertical="top"/>
    </xf>
    <xf numFmtId="173" fontId="11" fillId="0" borderId="10" xfId="0" applyNumberFormat="1" applyFont="1" applyBorder="1" applyAlignment="1">
      <alignment horizontal="center" vertical="top"/>
    </xf>
    <xf numFmtId="173" fontId="5" fillId="0" borderId="10" xfId="0" applyNumberFormat="1" applyFont="1" applyBorder="1" applyAlignment="1">
      <alignment horizontal="center" vertical="top"/>
    </xf>
    <xf numFmtId="174" fontId="2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/>
    </xf>
    <xf numFmtId="174" fontId="17" fillId="0" borderId="21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top"/>
    </xf>
    <xf numFmtId="49" fontId="2" fillId="0" borderId="25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vertical="top" wrapText="1"/>
    </xf>
    <xf numFmtId="172" fontId="2" fillId="0" borderId="10" xfId="54" applyNumberFormat="1" applyFont="1" applyFill="1" applyBorder="1" applyAlignment="1">
      <alignment horizontal="center" vertical="top"/>
      <protection/>
    </xf>
    <xf numFmtId="49" fontId="2" fillId="0" borderId="10" xfId="53" applyNumberFormat="1" applyFont="1" applyFill="1" applyBorder="1" applyAlignment="1">
      <alignment horizontal="center" vertical="top"/>
      <protection/>
    </xf>
    <xf numFmtId="49" fontId="3" fillId="0" borderId="10" xfId="53" applyNumberFormat="1" applyFont="1" applyFill="1" applyBorder="1" applyAlignment="1">
      <alignment horizontal="center" vertical="top"/>
      <protection/>
    </xf>
    <xf numFmtId="0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54" applyNumberFormat="1" applyFont="1" applyFill="1" applyBorder="1" applyAlignment="1">
      <alignment horizontal="center" vertical="top"/>
      <protection/>
    </xf>
    <xf numFmtId="172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vertical="top" wrapText="1"/>
    </xf>
    <xf numFmtId="172" fontId="6" fillId="0" borderId="0" xfId="0" applyNumberFormat="1" applyFont="1" applyFill="1" applyBorder="1" applyAlignment="1">
      <alignment/>
    </xf>
    <xf numFmtId="172" fontId="6" fillId="0" borderId="0" xfId="0" applyNumberFormat="1" applyFont="1" applyFill="1" applyAlignment="1">
      <alignment/>
    </xf>
    <xf numFmtId="0" fontId="5" fillId="0" borderId="11" xfId="57" applyFont="1" applyFill="1" applyBorder="1" applyAlignment="1">
      <alignment horizontal="center" wrapText="1"/>
      <protection/>
    </xf>
    <xf numFmtId="172" fontId="5" fillId="0" borderId="11" xfId="57" applyNumberFormat="1" applyFont="1" applyFill="1" applyBorder="1" applyAlignment="1">
      <alignment horizontal="center" wrapText="1"/>
      <protection/>
    </xf>
    <xf numFmtId="172" fontId="6" fillId="0" borderId="11" xfId="57" applyNumberFormat="1" applyFont="1" applyFill="1" applyBorder="1" applyAlignment="1">
      <alignment horizontal="center" wrapText="1"/>
      <protection/>
    </xf>
    <xf numFmtId="0" fontId="5" fillId="0" borderId="10" xfId="57" applyFont="1" applyFill="1" applyBorder="1">
      <alignment/>
      <protection/>
    </xf>
    <xf numFmtId="0" fontId="8" fillId="0" borderId="10" xfId="57" applyFont="1" applyFill="1" applyBorder="1">
      <alignment/>
      <protection/>
    </xf>
    <xf numFmtId="0" fontId="5" fillId="0" borderId="10" xfId="57" applyFont="1" applyFill="1" applyBorder="1" applyAlignment="1">
      <alignment horizontal="justify"/>
      <protection/>
    </xf>
    <xf numFmtId="0" fontId="8" fillId="0" borderId="10" xfId="57" applyFont="1" applyFill="1" applyBorder="1" applyAlignment="1">
      <alignment horizontal="justify"/>
      <protection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center" wrapText="1"/>
    </xf>
    <xf numFmtId="0" fontId="5" fillId="0" borderId="0" xfId="57" applyFont="1" applyFill="1" applyAlignment="1">
      <alignment horizontal="right" wrapText="1"/>
      <protection/>
    </xf>
    <xf numFmtId="0" fontId="0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0" fontId="5" fillId="0" borderId="0" xfId="57" applyFont="1" applyFill="1" applyAlignment="1">
      <alignment horizontal="right" wrapText="1"/>
      <protection/>
    </xf>
    <xf numFmtId="0" fontId="6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vertical="top" wrapText="1"/>
    </xf>
    <xf numFmtId="173" fontId="5" fillId="0" borderId="10" xfId="0" applyNumberFormat="1" applyFont="1" applyBorder="1" applyAlignment="1">
      <alignment horizontal="center" vertical="top"/>
    </xf>
    <xf numFmtId="0" fontId="57" fillId="0" borderId="0" xfId="0" applyFont="1" applyFill="1" applyAlignment="1">
      <alignment/>
    </xf>
    <xf numFmtId="0" fontId="57" fillId="0" borderId="10" xfId="0" applyFont="1" applyFill="1" applyBorder="1" applyAlignment="1">
      <alignment horizontal="center" vertical="top"/>
    </xf>
    <xf numFmtId="49" fontId="57" fillId="0" borderId="10" xfId="0" applyNumberFormat="1" applyFont="1" applyFill="1" applyBorder="1" applyAlignment="1">
      <alignment horizontal="left" vertical="top" wrapText="1"/>
    </xf>
    <xf numFmtId="49" fontId="57" fillId="0" borderId="10" xfId="0" applyNumberFormat="1" applyFont="1" applyFill="1" applyBorder="1" applyAlignment="1">
      <alignment horizontal="center" vertical="top"/>
    </xf>
    <xf numFmtId="172" fontId="57" fillId="0" borderId="10" xfId="0" applyNumberFormat="1" applyFont="1" applyFill="1" applyBorder="1" applyAlignment="1">
      <alignment horizontal="center" vertical="top"/>
    </xf>
    <xf numFmtId="0" fontId="57" fillId="0" borderId="10" xfId="0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horizontal="justify" vertical="top"/>
    </xf>
    <xf numFmtId="0" fontId="58" fillId="0" borderId="0" xfId="0" applyFont="1" applyFill="1" applyAlignment="1">
      <alignment/>
    </xf>
    <xf numFmtId="49" fontId="58" fillId="0" borderId="10" xfId="0" applyNumberFormat="1" applyFont="1" applyFill="1" applyBorder="1" applyAlignment="1">
      <alignment horizontal="center" vertical="top"/>
    </xf>
    <xf numFmtId="49" fontId="57" fillId="0" borderId="10" xfId="54" applyNumberFormat="1" applyFont="1" applyFill="1" applyBorder="1" applyAlignment="1">
      <alignment horizontal="center" vertical="top"/>
      <protection/>
    </xf>
    <xf numFmtId="0" fontId="2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5" borderId="0" xfId="0" applyNumberFormat="1" applyFont="1" applyFill="1" applyAlignment="1">
      <alignment/>
    </xf>
    <xf numFmtId="49" fontId="2" fillId="35" borderId="0" xfId="0" applyNumberFormat="1" applyFont="1" applyFill="1" applyAlignment="1">
      <alignment horizontal="right"/>
    </xf>
    <xf numFmtId="1" fontId="6" fillId="35" borderId="0" xfId="56" applyNumberFormat="1" applyFont="1" applyFill="1" applyAlignment="1">
      <alignment horizontal="center" wrapText="1"/>
      <protection/>
    </xf>
    <xf numFmtId="172" fontId="0" fillId="35" borderId="0" xfId="0" applyNumberFormat="1" applyFont="1" applyFill="1" applyAlignment="1">
      <alignment/>
    </xf>
    <xf numFmtId="0" fontId="2" fillId="35" borderId="0" xfId="0" applyFont="1" applyFill="1" applyBorder="1" applyAlignment="1">
      <alignment horizontal="center"/>
    </xf>
    <xf numFmtId="0" fontId="5" fillId="35" borderId="0" xfId="0" applyFont="1" applyFill="1" applyAlignment="1">
      <alignment horizontal="right" wrapText="1"/>
    </xf>
    <xf numFmtId="49" fontId="3" fillId="35" borderId="0" xfId="0" applyNumberFormat="1" applyFont="1" applyFill="1" applyBorder="1" applyAlignment="1">
      <alignment horizontal="center"/>
    </xf>
    <xf numFmtId="172" fontId="5" fillId="35" borderId="0" xfId="0" applyNumberFormat="1" applyFont="1" applyFill="1" applyAlignment="1">
      <alignment/>
    </xf>
    <xf numFmtId="0" fontId="2" fillId="35" borderId="0" xfId="0" applyFont="1" applyFill="1" applyBorder="1" applyAlignment="1">
      <alignment horizontal="center"/>
    </xf>
    <xf numFmtId="49" fontId="2" fillId="35" borderId="0" xfId="0" applyNumberFormat="1" applyFont="1" applyFill="1" applyBorder="1" applyAlignment="1">
      <alignment horizontal="center" vertical="top" wrapText="1"/>
    </xf>
    <xf numFmtId="49" fontId="2" fillId="35" borderId="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2" fillId="35" borderId="10" xfId="57" applyFont="1" applyFill="1" applyBorder="1" applyAlignment="1">
      <alignment horizontal="center" vertical="center"/>
      <protection/>
    </xf>
    <xf numFmtId="49" fontId="2" fillId="35" borderId="10" xfId="0" applyNumberFormat="1" applyFont="1" applyFill="1" applyBorder="1" applyAlignment="1">
      <alignment horizontal="center" vertical="center"/>
    </xf>
    <xf numFmtId="172" fontId="2" fillId="35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/>
    </xf>
    <xf numFmtId="0" fontId="2" fillId="35" borderId="10" xfId="0" applyFont="1" applyFill="1" applyBorder="1" applyAlignment="1">
      <alignment horizontal="center"/>
    </xf>
    <xf numFmtId="49" fontId="2" fillId="35" borderId="10" xfId="0" applyNumberFormat="1" applyFont="1" applyFill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horizontal="center"/>
    </xf>
    <xf numFmtId="172" fontId="2" fillId="35" borderId="10" xfId="0" applyNumberFormat="1" applyFont="1" applyFill="1" applyBorder="1" applyAlignment="1">
      <alignment horizontal="center"/>
    </xf>
    <xf numFmtId="49" fontId="2" fillId="35" borderId="10" xfId="0" applyNumberFormat="1" applyFont="1" applyFill="1" applyBorder="1" applyAlignment="1">
      <alignment horizontal="left" vertical="top" wrapText="1"/>
    </xf>
    <xf numFmtId="49" fontId="2" fillId="35" borderId="10" xfId="0" applyNumberFormat="1" applyFont="1" applyFill="1" applyBorder="1" applyAlignment="1">
      <alignment horizontal="center" vertical="top"/>
    </xf>
    <xf numFmtId="49" fontId="3" fillId="35" borderId="10" xfId="0" applyNumberFormat="1" applyFont="1" applyFill="1" applyBorder="1" applyAlignment="1">
      <alignment horizontal="center" vertical="top"/>
    </xf>
    <xf numFmtId="172" fontId="2" fillId="35" borderId="10" xfId="0" applyNumberFormat="1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center" vertical="top"/>
    </xf>
    <xf numFmtId="49" fontId="3" fillId="35" borderId="10" xfId="0" applyNumberFormat="1" applyFont="1" applyFill="1" applyBorder="1" applyAlignment="1">
      <alignment horizontal="left" vertical="top" wrapText="1"/>
    </xf>
    <xf numFmtId="0" fontId="3" fillId="35" borderId="0" xfId="0" applyFont="1" applyFill="1" applyAlignment="1">
      <alignment/>
    </xf>
    <xf numFmtId="49" fontId="2" fillId="35" borderId="10" xfId="54" applyNumberFormat="1" applyFont="1" applyFill="1" applyBorder="1" applyAlignment="1">
      <alignment horizontal="center" vertical="top"/>
      <protection/>
    </xf>
    <xf numFmtId="0" fontId="57" fillId="35" borderId="10" xfId="0" applyFont="1" applyFill="1" applyBorder="1" applyAlignment="1">
      <alignment horizontal="center" vertical="top"/>
    </xf>
    <xf numFmtId="49" fontId="57" fillId="35" borderId="10" xfId="0" applyNumberFormat="1" applyFont="1" applyFill="1" applyBorder="1" applyAlignment="1">
      <alignment horizontal="left" vertical="top" wrapText="1"/>
    </xf>
    <xf numFmtId="49" fontId="57" fillId="35" borderId="10" xfId="0" applyNumberFormat="1" applyFont="1" applyFill="1" applyBorder="1" applyAlignment="1">
      <alignment horizontal="center" vertical="top" wrapText="1"/>
    </xf>
    <xf numFmtId="49" fontId="57" fillId="35" borderId="10" xfId="0" applyNumberFormat="1" applyFont="1" applyFill="1" applyBorder="1" applyAlignment="1">
      <alignment horizontal="center" vertical="top"/>
    </xf>
    <xf numFmtId="172" fontId="57" fillId="35" borderId="10" xfId="0" applyNumberFormat="1" applyFont="1" applyFill="1" applyBorder="1" applyAlignment="1">
      <alignment horizontal="center" vertical="top"/>
    </xf>
    <xf numFmtId="0" fontId="57" fillId="35" borderId="0" xfId="0" applyFont="1" applyFill="1" applyAlignment="1">
      <alignment/>
    </xf>
    <xf numFmtId="0" fontId="57" fillId="35" borderId="10" xfId="0" applyNumberFormat="1" applyFont="1" applyFill="1" applyBorder="1" applyAlignment="1">
      <alignment horizontal="left" vertical="top" wrapText="1"/>
    </xf>
    <xf numFmtId="0" fontId="57" fillId="35" borderId="10" xfId="0" applyFont="1" applyFill="1" applyBorder="1" applyAlignment="1">
      <alignment horizontal="left" vertical="top" wrapText="1"/>
    </xf>
    <xf numFmtId="0" fontId="58" fillId="35" borderId="10" xfId="0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justify" vertical="top"/>
    </xf>
    <xf numFmtId="0" fontId="2" fillId="35" borderId="10" xfId="0" applyFont="1" applyFill="1" applyBorder="1" applyAlignment="1">
      <alignment horizontal="left" vertical="top"/>
    </xf>
    <xf numFmtId="0" fontId="57" fillId="35" borderId="10" xfId="0" applyFont="1" applyFill="1" applyBorder="1" applyAlignment="1">
      <alignment horizontal="justify" vertical="top"/>
    </xf>
    <xf numFmtId="172" fontId="2" fillId="35" borderId="0" xfId="0" applyNumberFormat="1" applyFont="1" applyFill="1" applyAlignment="1">
      <alignment/>
    </xf>
    <xf numFmtId="0" fontId="3" fillId="35" borderId="10" xfId="0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vertical="top" wrapText="1"/>
    </xf>
    <xf numFmtId="49" fontId="2" fillId="35" borderId="0" xfId="0" applyNumberFormat="1" applyFont="1" applyFill="1" applyAlignment="1">
      <alignment horizontal="center"/>
    </xf>
    <xf numFmtId="0" fontId="2" fillId="35" borderId="0" xfId="0" applyFont="1" applyFill="1" applyBorder="1" applyAlignment="1">
      <alignment horizontal="center" vertical="top"/>
    </xf>
    <xf numFmtId="49" fontId="3" fillId="35" borderId="0" xfId="0" applyNumberFormat="1" applyFont="1" applyFill="1" applyBorder="1" applyAlignment="1">
      <alignment vertical="top" wrapText="1"/>
    </xf>
    <xf numFmtId="49" fontId="2" fillId="35" borderId="0" xfId="0" applyNumberFormat="1" applyFont="1" applyFill="1" applyBorder="1" applyAlignment="1">
      <alignment horizontal="center" wrapText="1"/>
    </xf>
    <xf numFmtId="172" fontId="2" fillId="35" borderId="0" xfId="0" applyNumberFormat="1" applyFont="1" applyFill="1" applyBorder="1" applyAlignment="1">
      <alignment/>
    </xf>
    <xf numFmtId="180" fontId="3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55" applyFont="1" applyFill="1" applyBorder="1" applyAlignment="1">
      <alignment wrapText="1"/>
      <protection/>
    </xf>
    <xf numFmtId="176" fontId="2" fillId="35" borderId="0" xfId="55" applyNumberFormat="1" applyFont="1" applyFill="1">
      <alignment/>
      <protection/>
    </xf>
    <xf numFmtId="0" fontId="2" fillId="35" borderId="0" xfId="0" applyFont="1" applyFill="1" applyAlignment="1">
      <alignment horizontal="center"/>
    </xf>
    <xf numFmtId="176" fontId="2" fillId="35" borderId="0" xfId="0" applyNumberFormat="1" applyFont="1" applyFill="1" applyAlignment="1">
      <alignment horizontal="right"/>
    </xf>
    <xf numFmtId="49" fontId="3" fillId="35" borderId="0" xfId="0" applyNumberFormat="1" applyFont="1" applyFill="1" applyAlignment="1">
      <alignment vertical="top" wrapText="1"/>
    </xf>
    <xf numFmtId="49" fontId="2" fillId="35" borderId="0" xfId="0" applyNumberFormat="1" applyFont="1" applyFill="1" applyAlignment="1">
      <alignment horizontal="center"/>
    </xf>
    <xf numFmtId="172" fontId="5" fillId="35" borderId="0" xfId="0" applyNumberFormat="1" applyFont="1" applyFill="1" applyAlignment="1">
      <alignment/>
    </xf>
    <xf numFmtId="0" fontId="2" fillId="35" borderId="0" xfId="0" applyNumberFormat="1" applyFont="1" applyFill="1" applyAlignment="1">
      <alignment horizontal="center"/>
    </xf>
    <xf numFmtId="49" fontId="2" fillId="35" borderId="0" xfId="0" applyNumberFormat="1" applyFont="1" applyFill="1" applyAlignment="1">
      <alignment vertical="top" wrapText="1"/>
    </xf>
    <xf numFmtId="172" fontId="2" fillId="35" borderId="0" xfId="0" applyNumberFormat="1" applyFont="1" applyFill="1" applyAlignment="1">
      <alignment horizontal="center"/>
    </xf>
    <xf numFmtId="0" fontId="5" fillId="3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33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5" fillId="0" borderId="0" xfId="0" applyFont="1" applyFill="1" applyAlignment="1">
      <alignment horizontal="right" wrapText="1"/>
    </xf>
    <xf numFmtId="0" fontId="6" fillId="0" borderId="0" xfId="55" applyFont="1" applyFill="1" applyAlignment="1">
      <alignment horizontal="center" vertical="center" wrapText="1"/>
      <protection/>
    </xf>
    <xf numFmtId="0" fontId="17" fillId="0" borderId="0" xfId="55" applyFont="1" applyFill="1" applyAlignment="1">
      <alignment wrapText="1"/>
      <protection/>
    </xf>
    <xf numFmtId="0" fontId="0" fillId="0" borderId="0" xfId="0" applyFont="1" applyAlignment="1">
      <alignment wrapText="1"/>
    </xf>
    <xf numFmtId="0" fontId="1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173" fontId="11" fillId="0" borderId="10" xfId="0" applyNumberFormat="1" applyFont="1" applyBorder="1" applyAlignment="1">
      <alignment horizontal="center" vertical="top"/>
    </xf>
    <xf numFmtId="173" fontId="11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justify" vertical="top" wrapText="1"/>
    </xf>
    <xf numFmtId="173" fontId="6" fillId="0" borderId="10" xfId="0" applyNumberFormat="1" applyFont="1" applyBorder="1" applyAlignment="1">
      <alignment horizontal="center" vertical="top"/>
    </xf>
    <xf numFmtId="0" fontId="7" fillId="0" borderId="0" xfId="55" applyFont="1" applyFill="1" applyAlignment="1">
      <alignment horizontal="center" vertical="center"/>
      <protection/>
    </xf>
    <xf numFmtId="0" fontId="5" fillId="0" borderId="0" xfId="57" applyFont="1" applyFill="1" applyAlignment="1">
      <alignment horizontal="right" wrapText="1"/>
      <protection/>
    </xf>
    <xf numFmtId="0" fontId="5" fillId="33" borderId="0" xfId="0" applyFont="1" applyFill="1" applyBorder="1" applyAlignment="1">
      <alignment/>
    </xf>
    <xf numFmtId="0" fontId="6" fillId="0" borderId="0" xfId="57" applyFont="1" applyFill="1" applyAlignment="1">
      <alignment horizontal="center" wrapText="1"/>
      <protection/>
    </xf>
    <xf numFmtId="0" fontId="6" fillId="0" borderId="0" xfId="57" applyFont="1" applyFill="1" applyAlignment="1">
      <alignment horizontal="center"/>
      <protection/>
    </xf>
    <xf numFmtId="0" fontId="12" fillId="0" borderId="0" xfId="57" applyFont="1" applyFill="1" applyAlignment="1">
      <alignment/>
      <protection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74" fontId="2" fillId="0" borderId="13" xfId="0" applyNumberFormat="1" applyFont="1" applyFill="1" applyBorder="1" applyAlignment="1">
      <alignment horizontal="center" vertical="top" wrapText="1"/>
    </xf>
    <xf numFmtId="174" fontId="2" fillId="0" borderId="18" xfId="0" applyNumberFormat="1" applyFont="1" applyFill="1" applyBorder="1" applyAlignment="1">
      <alignment horizontal="center" vertical="top" wrapText="1"/>
    </xf>
    <xf numFmtId="1" fontId="6" fillId="0" borderId="0" xfId="56" applyNumberFormat="1" applyFont="1" applyFill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13" xfId="57" applyFont="1" applyFill="1" applyBorder="1" applyAlignment="1">
      <alignment horizontal="center" vertical="top"/>
      <protection/>
    </xf>
    <xf numFmtId="0" fontId="2" fillId="0" borderId="18" xfId="57" applyFont="1" applyFill="1" applyBorder="1" applyAlignment="1">
      <alignment horizontal="center" vertical="top"/>
      <protection/>
    </xf>
    <xf numFmtId="1" fontId="6" fillId="35" borderId="0" xfId="56" applyNumberFormat="1" applyFont="1" applyFill="1" applyAlignment="1">
      <alignment horizontal="center" wrapText="1"/>
      <protection/>
    </xf>
    <xf numFmtId="0" fontId="2" fillId="35" borderId="0" xfId="0" applyFont="1" applyFill="1" applyAlignment="1">
      <alignment horizontal="right"/>
    </xf>
    <xf numFmtId="0" fontId="2" fillId="35" borderId="21" xfId="0" applyFont="1" applyFill="1" applyBorder="1" applyAlignment="1">
      <alignment horizontal="center"/>
    </xf>
    <xf numFmtId="0" fontId="2" fillId="35" borderId="0" xfId="0" applyFont="1" applyFill="1" applyAlignment="1">
      <alignment horizontal="right"/>
    </xf>
    <xf numFmtId="49" fontId="2" fillId="35" borderId="0" xfId="0" applyNumberFormat="1" applyFont="1" applyFill="1" applyAlignment="1">
      <alignment horizontal="right"/>
    </xf>
    <xf numFmtId="0" fontId="0" fillId="0" borderId="0" xfId="0" applyAlignment="1">
      <alignment horizontal="center" wrapText="1"/>
    </xf>
    <xf numFmtId="0" fontId="5" fillId="0" borderId="0" xfId="57" applyFont="1" applyFill="1" applyAlignment="1">
      <alignment horizontal="right" wrapText="1"/>
      <protection/>
    </xf>
    <xf numFmtId="0" fontId="6" fillId="0" borderId="22" xfId="57" applyFont="1" applyFill="1" applyBorder="1" applyAlignment="1">
      <alignment horizontal="left" vertical="top" wrapText="1"/>
      <protection/>
    </xf>
    <xf numFmtId="0" fontId="6" fillId="0" borderId="11" xfId="57" applyFont="1" applyFill="1" applyBorder="1" applyAlignment="1">
      <alignment horizontal="left" vertical="top" wrapText="1"/>
      <protection/>
    </xf>
    <xf numFmtId="0" fontId="6" fillId="0" borderId="22" xfId="57" applyFont="1" applyFill="1" applyBorder="1" applyAlignment="1">
      <alignment horizontal="center" vertical="top" wrapText="1"/>
      <protection/>
    </xf>
    <xf numFmtId="0" fontId="6" fillId="0" borderId="11" xfId="57" applyFont="1" applyFill="1" applyBorder="1" applyAlignment="1">
      <alignment horizontal="center" vertical="top" wrapText="1"/>
      <protection/>
    </xf>
    <xf numFmtId="0" fontId="5" fillId="0" borderId="22" xfId="57" applyFont="1" applyFill="1" applyBorder="1" applyAlignment="1">
      <alignment horizontal="center" vertical="top" wrapText="1"/>
      <protection/>
    </xf>
    <xf numFmtId="0" fontId="5" fillId="0" borderId="11" xfId="57" applyFont="1" applyFill="1" applyBorder="1" applyAlignment="1">
      <alignment horizontal="center" vertical="top" wrapText="1"/>
      <protection/>
    </xf>
    <xf numFmtId="0" fontId="5" fillId="0" borderId="22" xfId="57" applyFont="1" applyFill="1" applyBorder="1" applyAlignment="1">
      <alignment horizontal="left" vertical="top" wrapText="1"/>
      <protection/>
    </xf>
    <xf numFmtId="0" fontId="5" fillId="0" borderId="11" xfId="57" applyFont="1" applyFill="1" applyBorder="1" applyAlignment="1">
      <alignment horizontal="left" vertical="top" wrapText="1"/>
      <protection/>
    </xf>
    <xf numFmtId="0" fontId="5" fillId="0" borderId="25" xfId="57" applyFont="1" applyBorder="1" applyAlignment="1">
      <alignment horizontal="left" wrapText="1"/>
      <protection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27" xfId="0" applyFont="1" applyBorder="1" applyAlignment="1">
      <alignment horizontal="justify" vertical="top" wrapText="1"/>
    </xf>
    <xf numFmtId="0" fontId="5" fillId="0" borderId="19" xfId="0" applyFont="1" applyBorder="1" applyAlignment="1">
      <alignment horizontal="justify" vertical="top" wrapText="1"/>
    </xf>
    <xf numFmtId="0" fontId="5" fillId="0" borderId="24" xfId="0" applyFont="1" applyBorder="1" applyAlignment="1">
      <alignment horizontal="justify" vertical="top" wrapText="1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57" applyFont="1" applyBorder="1" applyAlignment="1">
      <alignment horizontal="left" wrapText="1"/>
      <protection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57" applyFont="1" applyFill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ведомственная  и прилож. на 2008 год без краевых-2" xfId="53"/>
    <cellStyle name="Обычный_ведомственная  и прилож. на 2008 год без краевых-2 2" xfId="54"/>
    <cellStyle name="Обычный_Приложение № 2 к проекту бюджета" xfId="55"/>
    <cellStyle name="Обычный_расчеты к бю.джету1" xfId="56"/>
    <cellStyle name="Обычный_Функциональная структура расходов бюджета на 2005 год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D72"/>
  <sheetViews>
    <sheetView tabSelected="1" view="pageBreakPreview" zoomScaleNormal="75" zoomScaleSheetLayoutView="100" zoomScalePageLayoutView="0" workbookViewId="0" topLeftCell="B1">
      <selection activeCell="D5" sqref="D5"/>
    </sheetView>
  </sheetViews>
  <sheetFormatPr defaultColWidth="9.125" defaultRowHeight="12.75"/>
  <cols>
    <col min="1" max="1" width="0" style="8" hidden="1" customWidth="1"/>
    <col min="2" max="2" width="16.50390625" style="114" customWidth="1"/>
    <col min="3" max="3" width="32.125" style="7" customWidth="1"/>
    <col min="4" max="4" width="77.50390625" style="8" customWidth="1"/>
    <col min="5" max="5" width="6.125" style="8" customWidth="1"/>
    <col min="6" max="6" width="11.375" style="8" customWidth="1"/>
    <col min="7" max="16384" width="9.125" style="8" customWidth="1"/>
  </cols>
  <sheetData>
    <row r="1" spans="3:4" ht="18">
      <c r="C1" s="134"/>
      <c r="D1" s="55" t="s">
        <v>241</v>
      </c>
    </row>
    <row r="2" ht="18">
      <c r="D2" s="55" t="s">
        <v>543</v>
      </c>
    </row>
    <row r="3" spans="3:4" ht="18">
      <c r="C3" s="7" t="s">
        <v>552</v>
      </c>
      <c r="D3" s="55"/>
    </row>
    <row r="4" spans="3:4" ht="18">
      <c r="C4" s="134"/>
      <c r="D4" s="55" t="s">
        <v>241</v>
      </c>
    </row>
    <row r="5" ht="18">
      <c r="D5" s="55" t="s">
        <v>508</v>
      </c>
    </row>
    <row r="6" ht="18">
      <c r="D6" s="55"/>
    </row>
    <row r="7" ht="18" hidden="1">
      <c r="D7" s="55"/>
    </row>
    <row r="8" spans="2:4" ht="81.75" customHeight="1">
      <c r="B8" s="393" t="s">
        <v>498</v>
      </c>
      <c r="C8" s="394"/>
      <c r="D8" s="394"/>
    </row>
    <row r="9" spans="2:4" ht="17.25" customHeight="1">
      <c r="B9" s="118"/>
      <c r="C9" s="110"/>
      <c r="D9" s="89"/>
    </row>
    <row r="10" spans="2:4" ht="45" customHeight="1">
      <c r="B10" s="395" t="s">
        <v>69</v>
      </c>
      <c r="C10" s="396"/>
      <c r="D10" s="395" t="s">
        <v>462</v>
      </c>
    </row>
    <row r="11" spans="2:4" ht="164.25" customHeight="1">
      <c r="B11" s="119" t="s">
        <v>103</v>
      </c>
      <c r="C11" s="56" t="s">
        <v>104</v>
      </c>
      <c r="D11" s="395"/>
    </row>
    <row r="12" spans="2:4" ht="18">
      <c r="B12" s="120">
        <v>1</v>
      </c>
      <c r="C12" s="57">
        <v>2</v>
      </c>
      <c r="D12" s="57">
        <v>3</v>
      </c>
    </row>
    <row r="13" spans="2:4" ht="37.5" customHeight="1" hidden="1">
      <c r="B13" s="131">
        <v>805</v>
      </c>
      <c r="C13" s="128"/>
      <c r="D13" s="129" t="s">
        <v>184</v>
      </c>
    </row>
    <row r="14" spans="2:4" ht="39.75" customHeight="1" hidden="1">
      <c r="B14" s="126">
        <v>805</v>
      </c>
      <c r="C14" s="128" t="s">
        <v>139</v>
      </c>
      <c r="D14" s="127" t="s">
        <v>140</v>
      </c>
    </row>
    <row r="15" spans="2:4" ht="36.75" customHeight="1" hidden="1">
      <c r="B15" s="126">
        <v>808</v>
      </c>
      <c r="C15" s="128"/>
      <c r="D15" s="130" t="s">
        <v>154</v>
      </c>
    </row>
    <row r="16" spans="2:4" ht="60.75" customHeight="1" hidden="1">
      <c r="B16" s="126">
        <v>808</v>
      </c>
      <c r="C16" s="128" t="s">
        <v>155</v>
      </c>
      <c r="D16" s="127" t="s">
        <v>181</v>
      </c>
    </row>
    <row r="17" spans="2:4" ht="29.25" customHeight="1">
      <c r="B17" s="131">
        <v>816</v>
      </c>
      <c r="C17" s="57"/>
      <c r="D17" s="129" t="s">
        <v>185</v>
      </c>
    </row>
    <row r="18" spans="2:4" ht="81" customHeight="1">
      <c r="B18" s="126">
        <v>816</v>
      </c>
      <c r="C18" s="250" t="s">
        <v>141</v>
      </c>
      <c r="D18" s="127" t="s">
        <v>294</v>
      </c>
    </row>
    <row r="19" spans="2:4" ht="33" customHeight="1">
      <c r="B19" s="132">
        <v>854</v>
      </c>
      <c r="C19" s="249"/>
      <c r="D19" s="129" t="s">
        <v>182</v>
      </c>
    </row>
    <row r="20" spans="2:4" ht="58.5" customHeight="1">
      <c r="B20" s="126">
        <v>854</v>
      </c>
      <c r="C20" s="250" t="s">
        <v>145</v>
      </c>
      <c r="D20" s="154" t="s">
        <v>295</v>
      </c>
    </row>
    <row r="21" spans="2:4" ht="63" customHeight="1">
      <c r="B21" s="126">
        <v>854</v>
      </c>
      <c r="C21" s="250" t="s">
        <v>146</v>
      </c>
      <c r="D21" s="154" t="s">
        <v>296</v>
      </c>
    </row>
    <row r="22" spans="2:4" ht="35.25" customHeight="1">
      <c r="B22" s="126">
        <v>821</v>
      </c>
      <c r="C22" s="250"/>
      <c r="D22" s="129" t="s">
        <v>183</v>
      </c>
    </row>
    <row r="23" spans="2:4" ht="131.25" customHeight="1">
      <c r="B23" s="126">
        <v>821</v>
      </c>
      <c r="C23" s="250" t="s">
        <v>142</v>
      </c>
      <c r="D23" s="154" t="s">
        <v>463</v>
      </c>
    </row>
    <row r="24" spans="2:4" s="239" customFormat="1" ht="99.75" customHeight="1">
      <c r="B24" s="247">
        <v>821</v>
      </c>
      <c r="C24" s="250" t="s">
        <v>144</v>
      </c>
      <c r="D24" s="154" t="s">
        <v>507</v>
      </c>
    </row>
    <row r="25" spans="2:4" ht="31.5" customHeight="1" hidden="1">
      <c r="B25" s="131">
        <v>921</v>
      </c>
      <c r="C25" s="249"/>
      <c r="D25" s="129" t="s">
        <v>186</v>
      </c>
    </row>
    <row r="26" spans="2:4" ht="85.5" customHeight="1" hidden="1">
      <c r="B26" s="126">
        <v>921</v>
      </c>
      <c r="C26" s="250" t="s">
        <v>101</v>
      </c>
      <c r="D26" s="154" t="s">
        <v>297</v>
      </c>
    </row>
    <row r="27" spans="2:4" ht="54.75" customHeight="1" hidden="1">
      <c r="B27" s="126">
        <v>921</v>
      </c>
      <c r="C27" s="250" t="s">
        <v>143</v>
      </c>
      <c r="D27" s="154" t="s">
        <v>330</v>
      </c>
    </row>
    <row r="28" spans="2:4" s="239" customFormat="1" ht="60.75" customHeight="1">
      <c r="B28" s="298">
        <v>821</v>
      </c>
      <c r="C28" s="299" t="s">
        <v>155</v>
      </c>
      <c r="D28" s="300" t="s">
        <v>511</v>
      </c>
    </row>
    <row r="29" spans="2:4" ht="34.5">
      <c r="B29" s="132">
        <v>992</v>
      </c>
      <c r="C29" s="249"/>
      <c r="D29" s="129" t="s">
        <v>197</v>
      </c>
    </row>
    <row r="30" spans="2:4" s="114" customFormat="1" ht="81" customHeight="1">
      <c r="B30" s="113">
        <v>992</v>
      </c>
      <c r="C30" s="251" t="s">
        <v>121</v>
      </c>
      <c r="D30" s="215" t="s">
        <v>105</v>
      </c>
    </row>
    <row r="31" spans="2:4" s="114" customFormat="1" ht="46.5" customHeight="1">
      <c r="B31" s="214">
        <v>992</v>
      </c>
      <c r="C31" s="252" t="s">
        <v>290</v>
      </c>
      <c r="D31" s="210" t="s">
        <v>298</v>
      </c>
    </row>
    <row r="32" spans="2:4" s="114" customFormat="1" ht="82.5" customHeight="1" hidden="1">
      <c r="B32" s="113">
        <v>992</v>
      </c>
      <c r="C32" s="253" t="s">
        <v>292</v>
      </c>
      <c r="D32" s="216" t="s">
        <v>293</v>
      </c>
    </row>
    <row r="33" spans="2:4" s="114" customFormat="1" ht="82.5" customHeight="1" hidden="1">
      <c r="B33" s="113">
        <v>992</v>
      </c>
      <c r="C33" s="254" t="s">
        <v>291</v>
      </c>
      <c r="D33" s="209"/>
    </row>
    <row r="34" spans="2:4" s="114" customFormat="1" ht="96" customHeight="1">
      <c r="B34" s="115">
        <v>992</v>
      </c>
      <c r="C34" s="153" t="s">
        <v>106</v>
      </c>
      <c r="D34" s="116" t="s">
        <v>328</v>
      </c>
    </row>
    <row r="35" spans="2:4" s="114" customFormat="1" ht="45" customHeight="1">
      <c r="B35" s="115">
        <v>992</v>
      </c>
      <c r="C35" s="153" t="s">
        <v>196</v>
      </c>
      <c r="D35" s="248" t="s">
        <v>299</v>
      </c>
    </row>
    <row r="36" spans="2:4" s="114" customFormat="1" ht="103.5" customHeight="1">
      <c r="B36" s="115">
        <v>992</v>
      </c>
      <c r="C36" s="255" t="s">
        <v>195</v>
      </c>
      <c r="D36" s="116" t="s">
        <v>300</v>
      </c>
    </row>
    <row r="37" spans="2:4" s="114" customFormat="1" ht="72" customHeight="1">
      <c r="B37" s="115">
        <v>992</v>
      </c>
      <c r="C37" s="255" t="s">
        <v>156</v>
      </c>
      <c r="D37" s="116" t="s">
        <v>329</v>
      </c>
    </row>
    <row r="38" spans="2:4" s="114" customFormat="1" ht="40.5" customHeight="1">
      <c r="B38" s="115">
        <v>992</v>
      </c>
      <c r="C38" s="255" t="s">
        <v>125</v>
      </c>
      <c r="D38" s="116" t="s">
        <v>301</v>
      </c>
    </row>
    <row r="39" spans="2:4" s="114" customFormat="1" ht="58.5" customHeight="1">
      <c r="B39" s="115">
        <v>992</v>
      </c>
      <c r="C39" s="255" t="s">
        <v>157</v>
      </c>
      <c r="D39" s="116" t="s">
        <v>302</v>
      </c>
    </row>
    <row r="40" spans="2:4" s="114" customFormat="1" ht="39" customHeight="1">
      <c r="B40" s="115">
        <v>992</v>
      </c>
      <c r="C40" s="255" t="s">
        <v>158</v>
      </c>
      <c r="D40" s="116" t="s">
        <v>303</v>
      </c>
    </row>
    <row r="41" spans="2:4" s="114" customFormat="1" ht="108.75" customHeight="1">
      <c r="B41" s="115">
        <v>992</v>
      </c>
      <c r="C41" s="255" t="s">
        <v>159</v>
      </c>
      <c r="D41" s="116" t="s">
        <v>497</v>
      </c>
    </row>
    <row r="42" spans="2:4" s="114" customFormat="1" ht="115.5" customHeight="1">
      <c r="B42" s="115">
        <v>992</v>
      </c>
      <c r="C42" s="255" t="s">
        <v>160</v>
      </c>
      <c r="D42" s="116" t="s">
        <v>304</v>
      </c>
    </row>
    <row r="43" spans="2:4" s="114" customFormat="1" ht="82.5" customHeight="1">
      <c r="B43" s="115">
        <v>992</v>
      </c>
      <c r="C43" s="133" t="s">
        <v>107</v>
      </c>
      <c r="D43" s="116" t="s">
        <v>305</v>
      </c>
    </row>
    <row r="44" spans="2:4" s="114" customFormat="1" ht="76.5" customHeight="1">
      <c r="B44" s="115">
        <v>992</v>
      </c>
      <c r="C44" s="133" t="s">
        <v>108</v>
      </c>
      <c r="D44" s="133" t="s">
        <v>306</v>
      </c>
    </row>
    <row r="45" spans="2:4" s="114" customFormat="1" ht="67.5" customHeight="1">
      <c r="B45" s="115">
        <v>992</v>
      </c>
      <c r="C45" s="133" t="s">
        <v>161</v>
      </c>
      <c r="D45" s="133" t="s">
        <v>307</v>
      </c>
    </row>
    <row r="46" spans="2:4" s="114" customFormat="1" ht="58.5" customHeight="1">
      <c r="B46" s="115">
        <v>992</v>
      </c>
      <c r="C46" s="133" t="s">
        <v>128</v>
      </c>
      <c r="D46" s="133" t="s">
        <v>308</v>
      </c>
    </row>
    <row r="47" spans="2:4" s="114" customFormat="1" ht="78.75" customHeight="1">
      <c r="B47" s="115">
        <v>992</v>
      </c>
      <c r="C47" s="133" t="s">
        <v>126</v>
      </c>
      <c r="D47" s="133" t="s">
        <v>309</v>
      </c>
    </row>
    <row r="48" spans="2:4" s="114" customFormat="1" ht="63" customHeight="1">
      <c r="B48" s="115">
        <v>992</v>
      </c>
      <c r="C48" s="133" t="s">
        <v>127</v>
      </c>
      <c r="D48" s="133" t="s">
        <v>310</v>
      </c>
    </row>
    <row r="49" spans="2:4" s="114" customFormat="1" ht="80.25" customHeight="1">
      <c r="B49" s="115">
        <v>992</v>
      </c>
      <c r="C49" s="256" t="s">
        <v>109</v>
      </c>
      <c r="D49" s="116" t="s">
        <v>311</v>
      </c>
    </row>
    <row r="50" spans="2:4" s="114" customFormat="1" ht="39" customHeight="1">
      <c r="B50" s="115">
        <v>992</v>
      </c>
      <c r="C50" s="256" t="s">
        <v>110</v>
      </c>
      <c r="D50" s="116" t="s">
        <v>464</v>
      </c>
    </row>
    <row r="51" spans="2:4" s="114" customFormat="1" ht="78.75" customHeight="1">
      <c r="B51" s="115">
        <v>992</v>
      </c>
      <c r="C51" s="256" t="s">
        <v>162</v>
      </c>
      <c r="D51" s="116" t="s">
        <v>312</v>
      </c>
    </row>
    <row r="52" spans="2:4" s="114" customFormat="1" ht="24.75" customHeight="1">
      <c r="B52" s="115">
        <v>992</v>
      </c>
      <c r="C52" s="133" t="s">
        <v>111</v>
      </c>
      <c r="D52" s="116" t="s">
        <v>313</v>
      </c>
    </row>
    <row r="53" spans="2:4" s="114" customFormat="1" ht="42.75" customHeight="1">
      <c r="B53" s="115">
        <v>992</v>
      </c>
      <c r="C53" s="256" t="s">
        <v>112</v>
      </c>
      <c r="D53" s="116" t="s">
        <v>314</v>
      </c>
    </row>
    <row r="54" spans="2:4" s="114" customFormat="1" ht="39" customHeight="1">
      <c r="B54" s="115">
        <v>992</v>
      </c>
      <c r="C54" s="256" t="s">
        <v>163</v>
      </c>
      <c r="D54" s="116" t="s">
        <v>315</v>
      </c>
    </row>
    <row r="55" spans="2:4" s="114" customFormat="1" ht="30" customHeight="1">
      <c r="B55" s="115">
        <v>992</v>
      </c>
      <c r="C55" s="133" t="s">
        <v>541</v>
      </c>
      <c r="D55" s="116" t="s">
        <v>316</v>
      </c>
    </row>
    <row r="56" spans="2:4" s="114" customFormat="1" ht="63.75" customHeight="1">
      <c r="B56" s="115">
        <v>992</v>
      </c>
      <c r="C56" s="133" t="s">
        <v>113</v>
      </c>
      <c r="D56" s="116" t="s">
        <v>317</v>
      </c>
    </row>
    <row r="57" spans="2:4" s="114" customFormat="1" ht="51.75" customHeight="1">
      <c r="B57" s="115">
        <v>992</v>
      </c>
      <c r="C57" s="256" t="s">
        <v>114</v>
      </c>
      <c r="D57" s="116" t="s">
        <v>318</v>
      </c>
    </row>
    <row r="58" spans="2:4" s="114" customFormat="1" ht="42.75" customHeight="1">
      <c r="B58" s="115">
        <v>992</v>
      </c>
      <c r="C58" s="256" t="s">
        <v>115</v>
      </c>
      <c r="D58" s="116" t="s">
        <v>319</v>
      </c>
    </row>
    <row r="59" spans="2:4" s="114" customFormat="1" ht="96" customHeight="1">
      <c r="B59" s="115">
        <v>992</v>
      </c>
      <c r="C59" s="256" t="s">
        <v>164</v>
      </c>
      <c r="D59" s="116" t="s">
        <v>320</v>
      </c>
    </row>
    <row r="60" spans="2:4" s="114" customFormat="1" ht="60" customHeight="1">
      <c r="B60" s="208">
        <v>992</v>
      </c>
      <c r="C60" s="256" t="s">
        <v>165</v>
      </c>
      <c r="D60" s="211" t="s">
        <v>321</v>
      </c>
    </row>
    <row r="61" spans="2:4" s="114" customFormat="1" ht="73.5" customHeight="1" hidden="1" thickBot="1">
      <c r="B61" s="208">
        <v>992</v>
      </c>
      <c r="C61" s="257" t="s">
        <v>281</v>
      </c>
      <c r="D61" s="212" t="s">
        <v>282</v>
      </c>
    </row>
    <row r="62" spans="2:4" s="114" customFormat="1" ht="42" customHeight="1">
      <c r="B62" s="208">
        <v>992</v>
      </c>
      <c r="C62" s="258" t="s">
        <v>166</v>
      </c>
      <c r="D62" s="213" t="s">
        <v>322</v>
      </c>
    </row>
    <row r="63" spans="2:4" s="114" customFormat="1" ht="94.5" customHeight="1">
      <c r="B63" s="208">
        <v>992</v>
      </c>
      <c r="C63" s="259" t="s">
        <v>281</v>
      </c>
      <c r="D63" s="206" t="s">
        <v>323</v>
      </c>
    </row>
    <row r="64" spans="2:4" s="114" customFormat="1" ht="81" customHeight="1">
      <c r="B64" s="208">
        <v>992</v>
      </c>
      <c r="C64" s="256" t="s">
        <v>167</v>
      </c>
      <c r="D64" s="116" t="s">
        <v>324</v>
      </c>
    </row>
    <row r="65" spans="2:4" s="114" customFormat="1" ht="60.75" customHeight="1">
      <c r="B65" s="115">
        <v>992</v>
      </c>
      <c r="C65" s="260" t="s">
        <v>168</v>
      </c>
      <c r="D65" s="117" t="s">
        <v>325</v>
      </c>
    </row>
    <row r="66" spans="2:4" s="114" customFormat="1" ht="41.25" customHeight="1">
      <c r="B66" s="115">
        <v>992</v>
      </c>
      <c r="C66" s="260" t="s">
        <v>116</v>
      </c>
      <c r="D66" s="117" t="s">
        <v>326</v>
      </c>
    </row>
    <row r="67" spans="2:4" s="114" customFormat="1" ht="43.5" customHeight="1">
      <c r="B67" s="115">
        <v>992</v>
      </c>
      <c r="C67" s="260" t="s">
        <v>117</v>
      </c>
      <c r="D67" s="117" t="s">
        <v>327</v>
      </c>
    </row>
    <row r="68" spans="2:4" s="15" customFormat="1" ht="19.5" customHeight="1">
      <c r="B68" s="121"/>
      <c r="C68" s="111"/>
      <c r="D68" s="111"/>
    </row>
    <row r="69" spans="2:4" s="15" customFormat="1" ht="57" customHeight="1" hidden="1">
      <c r="B69" s="399"/>
      <c r="C69" s="400"/>
      <c r="D69" s="400"/>
    </row>
    <row r="71" spans="2:4" ht="18">
      <c r="B71" s="397" t="s">
        <v>198</v>
      </c>
      <c r="C71" s="398"/>
      <c r="D71" s="398"/>
    </row>
    <row r="72" spans="2:4" ht="18">
      <c r="B72" s="391" t="s">
        <v>187</v>
      </c>
      <c r="C72" s="392"/>
      <c r="D72" s="43" t="s">
        <v>199</v>
      </c>
    </row>
  </sheetData>
  <sheetProtection/>
  <mergeCells count="6">
    <mergeCell ref="B72:C72"/>
    <mergeCell ref="B8:D8"/>
    <mergeCell ref="B10:C10"/>
    <mergeCell ref="D10:D11"/>
    <mergeCell ref="B71:D71"/>
    <mergeCell ref="B69:D69"/>
  </mergeCells>
  <printOptions horizontalCentered="1"/>
  <pageMargins left="1.1811023622047245" right="0.3937007874015748" top="0.7874015748031497" bottom="0.7874015748031497" header="0" footer="0"/>
  <pageSetup blackAndWhite="1" fitToHeight="10"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M29"/>
  <sheetViews>
    <sheetView zoomScale="75" zoomScaleNormal="75" zoomScaleSheetLayoutView="75" zoomScalePageLayoutView="0" workbookViewId="0" topLeftCell="A1">
      <selection activeCell="E3" sqref="E3"/>
    </sheetView>
  </sheetViews>
  <sheetFormatPr defaultColWidth="9.125" defaultRowHeight="12.75"/>
  <cols>
    <col min="1" max="1" width="7.00390625" style="24" customWidth="1"/>
    <col min="2" max="2" width="11.50390625" style="24" customWidth="1"/>
    <col min="3" max="3" width="5.00390625" style="24" customWidth="1"/>
    <col min="4" max="4" width="16.875" style="24" customWidth="1"/>
    <col min="5" max="5" width="12.875" style="24" customWidth="1"/>
    <col min="6" max="6" width="17.125" style="24" customWidth="1"/>
    <col min="7" max="7" width="15.50390625" style="24" customWidth="1"/>
    <col min="8" max="8" width="19.875" style="24" customWidth="1"/>
    <col min="9" max="9" width="15.375" style="24" customWidth="1"/>
    <col min="10" max="16384" width="9.125" style="24" customWidth="1"/>
  </cols>
  <sheetData>
    <row r="1" spans="7:9" ht="18">
      <c r="G1" s="20"/>
      <c r="H1" s="20"/>
      <c r="I1" s="42" t="s">
        <v>271</v>
      </c>
    </row>
    <row r="2" spans="2:9" ht="18">
      <c r="B2" s="24" t="s">
        <v>552</v>
      </c>
      <c r="G2" s="20"/>
      <c r="H2" s="20"/>
      <c r="I2" s="44" t="s">
        <v>542</v>
      </c>
    </row>
    <row r="5" spans="2:9" ht="18">
      <c r="B5" s="471" t="s">
        <v>279</v>
      </c>
      <c r="C5" s="471"/>
      <c r="D5" s="471"/>
      <c r="E5" s="471"/>
      <c r="F5" s="471"/>
      <c r="G5" s="471"/>
      <c r="H5" s="471"/>
      <c r="I5" s="471"/>
    </row>
    <row r="6" spans="2:9" ht="18">
      <c r="B6" s="471" t="s">
        <v>456</v>
      </c>
      <c r="C6" s="472"/>
      <c r="D6" s="472"/>
      <c r="E6" s="472"/>
      <c r="F6" s="472"/>
      <c r="G6" s="472"/>
      <c r="H6" s="472"/>
      <c r="I6" s="472"/>
    </row>
    <row r="7" spans="3:9" ht="18">
      <c r="C7" s="25"/>
      <c r="D7" s="25"/>
      <c r="E7" s="25"/>
      <c r="F7" s="25"/>
      <c r="G7" s="25"/>
      <c r="H7" s="25"/>
      <c r="I7" s="25"/>
    </row>
    <row r="8" spans="3:9" ht="18">
      <c r="C8" s="25"/>
      <c r="D8" s="25"/>
      <c r="E8" s="25"/>
      <c r="F8" s="25"/>
      <c r="G8" s="25"/>
      <c r="H8" s="25"/>
      <c r="I8" s="25"/>
    </row>
    <row r="9" spans="2:9" ht="18">
      <c r="B9" s="471" t="s">
        <v>54</v>
      </c>
      <c r="C9" s="471"/>
      <c r="D9" s="471"/>
      <c r="E9" s="471"/>
      <c r="F9" s="471"/>
      <c r="G9" s="471"/>
      <c r="H9" s="471"/>
      <c r="I9" s="471"/>
    </row>
    <row r="10" spans="2:9" ht="18">
      <c r="B10" s="471" t="s">
        <v>458</v>
      </c>
      <c r="C10" s="471"/>
      <c r="D10" s="471"/>
      <c r="E10" s="471"/>
      <c r="F10" s="471"/>
      <c r="G10" s="471"/>
      <c r="H10" s="471"/>
      <c r="I10" s="471"/>
    </row>
    <row r="12" spans="1:9" ht="24" customHeight="1">
      <c r="A12" s="449" t="s">
        <v>42</v>
      </c>
      <c r="B12" s="481" t="s">
        <v>49</v>
      </c>
      <c r="C12" s="482"/>
      <c r="D12" s="485" t="s">
        <v>50</v>
      </c>
      <c r="E12" s="485" t="s">
        <v>51</v>
      </c>
      <c r="F12" s="457" t="s">
        <v>79</v>
      </c>
      <c r="G12" s="473"/>
      <c r="H12" s="473"/>
      <c r="I12" s="474"/>
    </row>
    <row r="13" spans="1:13" ht="108">
      <c r="A13" s="450"/>
      <c r="B13" s="483"/>
      <c r="C13" s="484"/>
      <c r="D13" s="486"/>
      <c r="E13" s="486"/>
      <c r="F13" s="66" t="s">
        <v>68</v>
      </c>
      <c r="G13" s="66" t="s">
        <v>71</v>
      </c>
      <c r="H13" s="67" t="s">
        <v>80</v>
      </c>
      <c r="I13" s="66" t="s">
        <v>2</v>
      </c>
      <c r="M13" s="54"/>
    </row>
    <row r="14" spans="1:9" ht="18">
      <c r="A14" s="50">
        <v>1</v>
      </c>
      <c r="B14" s="457">
        <v>2</v>
      </c>
      <c r="C14" s="474"/>
      <c r="D14" s="50">
        <v>3</v>
      </c>
      <c r="E14" s="50">
        <v>4</v>
      </c>
      <c r="F14" s="50">
        <v>5</v>
      </c>
      <c r="G14" s="50">
        <v>6</v>
      </c>
      <c r="H14" s="50">
        <v>7</v>
      </c>
      <c r="I14" s="50">
        <v>8</v>
      </c>
    </row>
    <row r="15" spans="1:9" ht="18">
      <c r="A15" s="48"/>
      <c r="B15" s="457" t="s">
        <v>192</v>
      </c>
      <c r="C15" s="474"/>
      <c r="D15" s="50" t="s">
        <v>192</v>
      </c>
      <c r="E15" s="50" t="s">
        <v>192</v>
      </c>
      <c r="F15" s="50" t="s">
        <v>192</v>
      </c>
      <c r="G15" s="50" t="s">
        <v>192</v>
      </c>
      <c r="H15" s="50" t="s">
        <v>192</v>
      </c>
      <c r="I15" s="50" t="s">
        <v>192</v>
      </c>
    </row>
    <row r="18" spans="2:9" ht="18">
      <c r="B18" s="471" t="s">
        <v>169</v>
      </c>
      <c r="C18" s="471"/>
      <c r="D18" s="471"/>
      <c r="E18" s="471"/>
      <c r="F18" s="471"/>
      <c r="G18" s="471"/>
      <c r="H18" s="471"/>
      <c r="I18" s="471"/>
    </row>
    <row r="19" spans="2:9" ht="18">
      <c r="B19" s="471" t="s">
        <v>280</v>
      </c>
      <c r="C19" s="471"/>
      <c r="D19" s="471"/>
      <c r="E19" s="471"/>
      <c r="F19" s="471"/>
      <c r="G19" s="471"/>
      <c r="H19" s="471"/>
      <c r="I19" s="471"/>
    </row>
    <row r="20" spans="2:9" ht="18">
      <c r="B20" s="471" t="s">
        <v>457</v>
      </c>
      <c r="C20" s="471"/>
      <c r="D20" s="471"/>
      <c r="E20" s="471"/>
      <c r="F20" s="471"/>
      <c r="G20" s="471"/>
      <c r="H20" s="471"/>
      <c r="I20" s="471"/>
    </row>
    <row r="22" spans="1:9" ht="12.75" customHeight="1">
      <c r="A22" s="475" t="s">
        <v>170</v>
      </c>
      <c r="B22" s="476"/>
      <c r="C22" s="476"/>
      <c r="D22" s="476"/>
      <c r="E22" s="476"/>
      <c r="F22" s="476"/>
      <c r="G22" s="477"/>
      <c r="H22" s="487" t="s">
        <v>98</v>
      </c>
      <c r="I22" s="490"/>
    </row>
    <row r="23" spans="1:9" ht="64.5" customHeight="1">
      <c r="A23" s="478"/>
      <c r="B23" s="479"/>
      <c r="C23" s="479"/>
      <c r="D23" s="479"/>
      <c r="E23" s="479"/>
      <c r="F23" s="479"/>
      <c r="G23" s="480"/>
      <c r="H23" s="490"/>
      <c r="I23" s="490"/>
    </row>
    <row r="24" spans="1:9" ht="21" customHeight="1">
      <c r="A24" s="487" t="s">
        <v>191</v>
      </c>
      <c r="B24" s="488"/>
      <c r="C24" s="488"/>
      <c r="D24" s="488"/>
      <c r="E24" s="488"/>
      <c r="F24" s="488"/>
      <c r="G24" s="488"/>
      <c r="H24" s="486">
        <v>0</v>
      </c>
      <c r="I24" s="486"/>
    </row>
    <row r="25" spans="1:9" ht="18">
      <c r="A25" s="489" t="s">
        <v>3</v>
      </c>
      <c r="B25" s="488"/>
      <c r="C25" s="488"/>
      <c r="D25" s="488"/>
      <c r="E25" s="488"/>
      <c r="F25" s="488"/>
      <c r="G25" s="488"/>
      <c r="H25" s="486">
        <v>0</v>
      </c>
      <c r="I25" s="486"/>
    </row>
    <row r="28" spans="1:3" s="8" customFormat="1" ht="18">
      <c r="A28" s="122" t="s">
        <v>237</v>
      </c>
      <c r="B28" s="20"/>
      <c r="C28" s="45"/>
    </row>
    <row r="29" spans="1:9" s="8" customFormat="1" ht="18">
      <c r="A29" s="114" t="s">
        <v>118</v>
      </c>
      <c r="B29" s="7"/>
      <c r="C29" s="43"/>
      <c r="H29" s="423" t="s">
        <v>199</v>
      </c>
      <c r="I29" s="423"/>
    </row>
  </sheetData>
  <sheetProtection/>
  <mergeCells count="21">
    <mergeCell ref="H29:I29"/>
    <mergeCell ref="A24:G24"/>
    <mergeCell ref="A25:G25"/>
    <mergeCell ref="H24:I24"/>
    <mergeCell ref="H25:I25"/>
    <mergeCell ref="H22:I23"/>
    <mergeCell ref="A12:A13"/>
    <mergeCell ref="B14:C14"/>
    <mergeCell ref="B20:I20"/>
    <mergeCell ref="A22:G23"/>
    <mergeCell ref="B12:C13"/>
    <mergeCell ref="D12:D13"/>
    <mergeCell ref="E12:E13"/>
    <mergeCell ref="B15:C15"/>
    <mergeCell ref="B5:I5"/>
    <mergeCell ref="B6:I6"/>
    <mergeCell ref="B9:I9"/>
    <mergeCell ref="B10:I10"/>
    <mergeCell ref="F12:I12"/>
    <mergeCell ref="B19:I19"/>
    <mergeCell ref="B18:I18"/>
  </mergeCells>
  <printOptions horizontalCentered="1"/>
  <pageMargins left="1.1811023622047245" right="0.3937007874015748" top="0.7874015748031497" bottom="0.7874015748031497" header="0" footer="0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36"/>
  <sheetViews>
    <sheetView zoomScale="75" zoomScaleNormal="75" zoomScalePageLayoutView="0" workbookViewId="0" topLeftCell="B2">
      <selection activeCell="L30" sqref="L30"/>
    </sheetView>
  </sheetViews>
  <sheetFormatPr defaultColWidth="9.125" defaultRowHeight="12.75"/>
  <cols>
    <col min="1" max="1" width="0" style="224" hidden="1" customWidth="1"/>
    <col min="2" max="2" width="5.625" style="18" customWidth="1"/>
    <col min="3" max="3" width="70.625" style="18" customWidth="1"/>
    <col min="4" max="4" width="9.625" style="18" customWidth="1"/>
    <col min="5" max="5" width="9.50390625" style="18" customWidth="1"/>
    <col min="6" max="6" width="18.50390625" style="69" customWidth="1"/>
    <col min="7" max="7" width="8.125" style="18" hidden="1" customWidth="1"/>
    <col min="8" max="8" width="5.625" style="18" hidden="1" customWidth="1"/>
    <col min="9" max="9" width="65.50390625" style="18" hidden="1" customWidth="1"/>
    <col min="10" max="10" width="9.625" style="18" hidden="1" customWidth="1"/>
    <col min="11" max="11" width="9.50390625" style="18" hidden="1" customWidth="1"/>
    <col min="12" max="13" width="18.50390625" style="69" customWidth="1"/>
    <col min="14" max="14" width="71.125" style="18" customWidth="1"/>
    <col min="15" max="36" width="9.125" style="18" customWidth="1"/>
    <col min="37" max="16384" width="9.125" style="9" customWidth="1"/>
  </cols>
  <sheetData>
    <row r="1" spans="2:14" ht="23.25" customHeight="1" hidden="1">
      <c r="B1" s="491" t="s">
        <v>480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</row>
    <row r="2" spans="2:14" ht="57.75" customHeight="1"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</row>
    <row r="3" spans="2:14" ht="17.25" customHeight="1" hidden="1"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</row>
    <row r="4" spans="2:14" ht="18" customHeight="1" hidden="1"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</row>
    <row r="5" spans="2:14" ht="17.25" customHeight="1" hidden="1">
      <c r="B5" s="491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</row>
    <row r="6" spans="2:14" ht="39" customHeight="1" hidden="1">
      <c r="B6" s="491"/>
      <c r="C6" s="491"/>
      <c r="D6" s="491"/>
      <c r="E6" s="491"/>
      <c r="F6" s="491"/>
      <c r="G6" s="491"/>
      <c r="H6" s="491"/>
      <c r="I6" s="491"/>
      <c r="J6" s="491"/>
      <c r="K6" s="491"/>
      <c r="L6" s="491"/>
      <c r="M6" s="491"/>
      <c r="N6" s="491"/>
    </row>
    <row r="7" spans="2:13" ht="23.25" customHeight="1" hidden="1">
      <c r="B7" s="10"/>
      <c r="F7" s="9"/>
      <c r="H7" s="10"/>
      <c r="L7" s="9"/>
      <c r="M7" s="9"/>
    </row>
    <row r="8" spans="6:14" ht="18">
      <c r="F8" s="44"/>
      <c r="L8" s="44"/>
      <c r="N8" s="44" t="s">
        <v>99</v>
      </c>
    </row>
    <row r="9" spans="1:36" s="195" customFormat="1" ht="45.75" customHeight="1">
      <c r="A9" s="225"/>
      <c r="B9" s="191" t="s">
        <v>42</v>
      </c>
      <c r="C9" s="192" t="s">
        <v>72</v>
      </c>
      <c r="D9" s="192" t="s">
        <v>34</v>
      </c>
      <c r="E9" s="192" t="s">
        <v>36</v>
      </c>
      <c r="F9" s="193" t="s">
        <v>481</v>
      </c>
      <c r="G9" s="194"/>
      <c r="H9" s="191" t="s">
        <v>42</v>
      </c>
      <c r="I9" s="192" t="s">
        <v>72</v>
      </c>
      <c r="J9" s="192" t="s">
        <v>34</v>
      </c>
      <c r="K9" s="192" t="s">
        <v>36</v>
      </c>
      <c r="L9" s="193" t="s">
        <v>482</v>
      </c>
      <c r="M9" s="193" t="s">
        <v>483</v>
      </c>
      <c r="N9" s="180" t="s">
        <v>486</v>
      </c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</row>
    <row r="10" spans="1:36" s="167" customFormat="1" ht="18">
      <c r="A10" s="226"/>
      <c r="B10" s="53">
        <v>1</v>
      </c>
      <c r="C10" s="53">
        <v>2</v>
      </c>
      <c r="D10" s="53">
        <v>3</v>
      </c>
      <c r="E10" s="53">
        <v>4</v>
      </c>
      <c r="F10" s="70">
        <v>5</v>
      </c>
      <c r="G10" s="166"/>
      <c r="H10" s="53">
        <v>1</v>
      </c>
      <c r="I10" s="53">
        <v>2</v>
      </c>
      <c r="J10" s="53">
        <v>3</v>
      </c>
      <c r="K10" s="53"/>
      <c r="L10" s="70">
        <v>6</v>
      </c>
      <c r="M10" s="70">
        <v>7</v>
      </c>
      <c r="N10" s="294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</row>
    <row r="11" spans="1:36" s="172" customFormat="1" ht="18">
      <c r="A11" s="227"/>
      <c r="B11" s="168"/>
      <c r="C11" s="169" t="s">
        <v>86</v>
      </c>
      <c r="D11" s="180"/>
      <c r="E11" s="180"/>
      <c r="F11" s="181">
        <f>F14+F15+F16+F18+F19+F21+F22+F26+F29+F31+F33+F35</f>
        <v>15838.699992</v>
      </c>
      <c r="G11" s="170"/>
      <c r="H11" s="168"/>
      <c r="I11" s="169" t="s">
        <v>86</v>
      </c>
      <c r="J11" s="180"/>
      <c r="K11" s="180"/>
      <c r="L11" s="181">
        <v>14983.2</v>
      </c>
      <c r="M11" s="181">
        <f>F11-L11</f>
        <v>855.4999919999991</v>
      </c>
      <c r="N11" s="295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</row>
    <row r="12" spans="1:36" s="167" customFormat="1" ht="18">
      <c r="A12" s="226"/>
      <c r="B12" s="168"/>
      <c r="C12" s="173" t="s">
        <v>87</v>
      </c>
      <c r="D12" s="182"/>
      <c r="E12" s="182"/>
      <c r="F12" s="183"/>
      <c r="G12" s="166"/>
      <c r="H12" s="168"/>
      <c r="I12" s="173" t="s">
        <v>87</v>
      </c>
      <c r="J12" s="182"/>
      <c r="K12" s="182"/>
      <c r="L12" s="183"/>
      <c r="M12" s="183"/>
      <c r="N12" s="294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</row>
    <row r="13" spans="1:36" s="167" customFormat="1" ht="18">
      <c r="A13" s="226"/>
      <c r="B13" s="73">
        <v>1</v>
      </c>
      <c r="C13" s="82" t="s">
        <v>61</v>
      </c>
      <c r="D13" s="184" t="s">
        <v>39</v>
      </c>
      <c r="E13" s="184"/>
      <c r="F13" s="185">
        <f>F14+F15+F16+F18+F19</f>
        <v>5311.9</v>
      </c>
      <c r="G13" s="166"/>
      <c r="H13" s="73">
        <v>1</v>
      </c>
      <c r="I13" s="82" t="s">
        <v>61</v>
      </c>
      <c r="J13" s="184" t="s">
        <v>39</v>
      </c>
      <c r="K13" s="184"/>
      <c r="L13" s="185">
        <v>5041.8</v>
      </c>
      <c r="M13" s="181">
        <f aca="true" t="shared" si="0" ref="M13:M36">F13-L13</f>
        <v>270.09999999999945</v>
      </c>
      <c r="N13" s="294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</row>
    <row r="14" spans="1:36" s="167" customFormat="1" ht="56.25" customHeight="1">
      <c r="A14" s="226"/>
      <c r="B14" s="168"/>
      <c r="C14" s="175" t="s">
        <v>12</v>
      </c>
      <c r="D14" s="186" t="s">
        <v>39</v>
      </c>
      <c r="E14" s="186" t="s">
        <v>40</v>
      </c>
      <c r="F14" s="183">
        <f>'прил 6 (ведом)'!I22</f>
        <v>672.4</v>
      </c>
      <c r="G14" s="166"/>
      <c r="H14" s="168"/>
      <c r="I14" s="175" t="s">
        <v>12</v>
      </c>
      <c r="J14" s="186" t="s">
        <v>39</v>
      </c>
      <c r="K14" s="186" t="s">
        <v>40</v>
      </c>
      <c r="L14" s="183">
        <v>681.6</v>
      </c>
      <c r="M14" s="181">
        <f t="shared" si="0"/>
        <v>-9.200000000000045</v>
      </c>
      <c r="N14" s="296" t="s">
        <v>484</v>
      </c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</row>
    <row r="15" spans="1:36" s="167" customFormat="1" ht="78" customHeight="1">
      <c r="A15" s="226"/>
      <c r="B15" s="168"/>
      <c r="C15" s="175" t="s">
        <v>92</v>
      </c>
      <c r="D15" s="186" t="s">
        <v>39</v>
      </c>
      <c r="E15" s="186" t="s">
        <v>45</v>
      </c>
      <c r="F15" s="183">
        <f>'прил 6 (ведом)'!I28</f>
        <v>4412.3</v>
      </c>
      <c r="G15" s="166"/>
      <c r="H15" s="168"/>
      <c r="I15" s="175" t="s">
        <v>92</v>
      </c>
      <c r="J15" s="186" t="s">
        <v>39</v>
      </c>
      <c r="K15" s="186" t="s">
        <v>45</v>
      </c>
      <c r="L15" s="183">
        <v>4312</v>
      </c>
      <c r="M15" s="181">
        <f t="shared" si="0"/>
        <v>100.30000000000018</v>
      </c>
      <c r="N15" s="296" t="s">
        <v>485</v>
      </c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</row>
    <row r="16" spans="1:36" s="167" customFormat="1" ht="57.75" customHeight="1">
      <c r="A16" s="226"/>
      <c r="B16" s="168"/>
      <c r="C16" s="175" t="s">
        <v>46</v>
      </c>
      <c r="D16" s="186" t="s">
        <v>39</v>
      </c>
      <c r="E16" s="186" t="s">
        <v>30</v>
      </c>
      <c r="F16" s="183">
        <f>'прил 6 (ведом)'!I14</f>
        <v>25</v>
      </c>
      <c r="G16" s="166"/>
      <c r="H16" s="168"/>
      <c r="I16" s="175" t="s">
        <v>46</v>
      </c>
      <c r="J16" s="186" t="s">
        <v>39</v>
      </c>
      <c r="K16" s="186" t="s">
        <v>30</v>
      </c>
      <c r="L16" s="183">
        <v>23.2</v>
      </c>
      <c r="M16" s="181">
        <f t="shared" si="0"/>
        <v>1.8000000000000007</v>
      </c>
      <c r="N16" s="296" t="s">
        <v>487</v>
      </c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</row>
    <row r="17" spans="1:36" s="167" customFormat="1" ht="12.75" customHeight="1" hidden="1">
      <c r="A17" s="226"/>
      <c r="B17" s="168"/>
      <c r="C17" s="175" t="s">
        <v>149</v>
      </c>
      <c r="D17" s="186" t="s">
        <v>39</v>
      </c>
      <c r="E17" s="186" t="s">
        <v>29</v>
      </c>
      <c r="F17" s="183"/>
      <c r="G17" s="166"/>
      <c r="H17" s="168"/>
      <c r="I17" s="175" t="s">
        <v>149</v>
      </c>
      <c r="J17" s="186" t="s">
        <v>39</v>
      </c>
      <c r="K17" s="186" t="s">
        <v>29</v>
      </c>
      <c r="L17" s="183"/>
      <c r="M17" s="181">
        <f t="shared" si="0"/>
        <v>0</v>
      </c>
      <c r="N17" s="294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</row>
    <row r="18" spans="1:36" s="167" customFormat="1" ht="21" customHeight="1">
      <c r="A18" s="226"/>
      <c r="B18" s="168"/>
      <c r="C18" s="175" t="s">
        <v>82</v>
      </c>
      <c r="D18" s="186" t="s">
        <v>39</v>
      </c>
      <c r="E18" s="186" t="s">
        <v>31</v>
      </c>
      <c r="F18" s="183">
        <f>'прил 6 (ведом)'!I38</f>
        <v>150</v>
      </c>
      <c r="G18" s="166"/>
      <c r="H18" s="168"/>
      <c r="I18" s="175" t="s">
        <v>82</v>
      </c>
      <c r="J18" s="186" t="s">
        <v>39</v>
      </c>
      <c r="K18" s="186" t="s">
        <v>31</v>
      </c>
      <c r="L18" s="183">
        <v>20</v>
      </c>
      <c r="M18" s="181">
        <f t="shared" si="0"/>
        <v>130</v>
      </c>
      <c r="N18" s="296" t="s">
        <v>491</v>
      </c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</row>
    <row r="19" spans="1:36" s="176" customFormat="1" ht="35.25" customHeight="1">
      <c r="A19" s="227"/>
      <c r="B19" s="168"/>
      <c r="C19" s="175" t="s">
        <v>83</v>
      </c>
      <c r="D19" s="186" t="s">
        <v>39</v>
      </c>
      <c r="E19" s="186" t="s">
        <v>55</v>
      </c>
      <c r="F19" s="183">
        <f>'прил 6 (ведом)'!I44</f>
        <v>52.2</v>
      </c>
      <c r="G19" s="170"/>
      <c r="H19" s="168"/>
      <c r="I19" s="175" t="s">
        <v>83</v>
      </c>
      <c r="J19" s="186" t="s">
        <v>39</v>
      </c>
      <c r="K19" s="186" t="s">
        <v>55</v>
      </c>
      <c r="L19" s="183">
        <v>5</v>
      </c>
      <c r="M19" s="181">
        <f t="shared" si="0"/>
        <v>47.2</v>
      </c>
      <c r="N19" s="296" t="s">
        <v>488</v>
      </c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</row>
    <row r="20" spans="1:36" s="176" customFormat="1" ht="18">
      <c r="A20" s="227"/>
      <c r="B20" s="73">
        <v>2</v>
      </c>
      <c r="C20" s="82" t="s">
        <v>77</v>
      </c>
      <c r="D20" s="184" t="s">
        <v>40</v>
      </c>
      <c r="E20" s="184"/>
      <c r="F20" s="185">
        <f>SUM(F21:F21)</f>
        <v>190.399992</v>
      </c>
      <c r="G20" s="170"/>
      <c r="H20" s="73">
        <v>2</v>
      </c>
      <c r="I20" s="82" t="s">
        <v>77</v>
      </c>
      <c r="J20" s="184" t="s">
        <v>40</v>
      </c>
      <c r="K20" s="184"/>
      <c r="L20" s="185">
        <v>181.8</v>
      </c>
      <c r="M20" s="181">
        <f t="shared" si="0"/>
        <v>8.599991999999986</v>
      </c>
      <c r="N20" s="297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</row>
    <row r="21" spans="1:36" s="176" customFormat="1" ht="18">
      <c r="A21" s="227"/>
      <c r="B21" s="168"/>
      <c r="C21" s="175" t="s">
        <v>78</v>
      </c>
      <c r="D21" s="186" t="s">
        <v>40</v>
      </c>
      <c r="E21" s="186" t="s">
        <v>41</v>
      </c>
      <c r="F21" s="183">
        <f>'прил 6 (ведом)'!I61</f>
        <v>190.399992</v>
      </c>
      <c r="G21" s="170"/>
      <c r="H21" s="168"/>
      <c r="I21" s="175" t="s">
        <v>78</v>
      </c>
      <c r="J21" s="186" t="s">
        <v>40</v>
      </c>
      <c r="K21" s="186" t="s">
        <v>41</v>
      </c>
      <c r="L21" s="183">
        <v>181.8</v>
      </c>
      <c r="M21" s="181">
        <f t="shared" si="0"/>
        <v>8.599991999999986</v>
      </c>
      <c r="N21" s="296" t="s">
        <v>489</v>
      </c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</row>
    <row r="22" spans="1:36" s="167" customFormat="1" ht="34.5">
      <c r="A22" s="226"/>
      <c r="B22" s="73">
        <v>3</v>
      </c>
      <c r="C22" s="82" t="s">
        <v>84</v>
      </c>
      <c r="D22" s="184" t="s">
        <v>41</v>
      </c>
      <c r="E22" s="184"/>
      <c r="F22" s="185">
        <f>F23+F24+F25</f>
        <v>306</v>
      </c>
      <c r="G22" s="166"/>
      <c r="H22" s="73">
        <v>3</v>
      </c>
      <c r="I22" s="82" t="s">
        <v>84</v>
      </c>
      <c r="J22" s="184" t="s">
        <v>41</v>
      </c>
      <c r="K22" s="184"/>
      <c r="L22" s="185">
        <v>250</v>
      </c>
      <c r="M22" s="181">
        <f t="shared" si="0"/>
        <v>56</v>
      </c>
      <c r="N22" s="29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</row>
    <row r="23" spans="1:36" s="167" customFormat="1" ht="57" customHeight="1">
      <c r="A23" s="226"/>
      <c r="B23" s="73"/>
      <c r="C23" s="175" t="s">
        <v>70</v>
      </c>
      <c r="D23" s="186" t="s">
        <v>41</v>
      </c>
      <c r="E23" s="186" t="s">
        <v>33</v>
      </c>
      <c r="F23" s="183">
        <f>'прил 6 (ведом)'!I68</f>
        <v>175.1</v>
      </c>
      <c r="G23" s="166"/>
      <c r="H23" s="73"/>
      <c r="I23" s="175" t="s">
        <v>70</v>
      </c>
      <c r="J23" s="184" t="s">
        <v>41</v>
      </c>
      <c r="K23" s="184" t="s">
        <v>33</v>
      </c>
      <c r="L23" s="185">
        <v>150</v>
      </c>
      <c r="M23" s="181">
        <f t="shared" si="0"/>
        <v>25.099999999999994</v>
      </c>
      <c r="N23" s="29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</row>
    <row r="24" spans="1:36" s="167" customFormat="1" ht="19.5" customHeight="1">
      <c r="A24" s="226"/>
      <c r="B24" s="73"/>
      <c r="C24" s="178" t="s">
        <v>274</v>
      </c>
      <c r="D24" s="187" t="s">
        <v>41</v>
      </c>
      <c r="E24" s="187" t="s">
        <v>208</v>
      </c>
      <c r="F24" s="183">
        <f>'прил 6 (ведом)'!I78</f>
        <v>50</v>
      </c>
      <c r="G24" s="166"/>
      <c r="H24" s="73"/>
      <c r="I24" s="178" t="s">
        <v>274</v>
      </c>
      <c r="J24" s="187" t="s">
        <v>41</v>
      </c>
      <c r="K24" s="187" t="s">
        <v>208</v>
      </c>
      <c r="L24" s="185">
        <v>50</v>
      </c>
      <c r="M24" s="181">
        <f t="shared" si="0"/>
        <v>0</v>
      </c>
      <c r="N24" s="29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</row>
    <row r="25" spans="1:36" s="167" customFormat="1" ht="44.25" customHeight="1">
      <c r="A25" s="226"/>
      <c r="B25" s="168"/>
      <c r="C25" s="179" t="s">
        <v>253</v>
      </c>
      <c r="D25" s="186" t="s">
        <v>41</v>
      </c>
      <c r="E25" s="186" t="s">
        <v>206</v>
      </c>
      <c r="F25" s="183">
        <f>'прил 6 (ведом)'!I84</f>
        <v>80.9</v>
      </c>
      <c r="G25" s="166"/>
      <c r="H25" s="168"/>
      <c r="I25" s="179" t="s">
        <v>253</v>
      </c>
      <c r="J25" s="186" t="s">
        <v>41</v>
      </c>
      <c r="K25" s="186" t="s">
        <v>206</v>
      </c>
      <c r="L25" s="183">
        <v>50</v>
      </c>
      <c r="M25" s="181">
        <f t="shared" si="0"/>
        <v>30.900000000000006</v>
      </c>
      <c r="N25" s="296" t="s">
        <v>490</v>
      </c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</row>
    <row r="26" spans="1:36" s="167" customFormat="1" ht="18">
      <c r="A26" s="226"/>
      <c r="B26" s="73">
        <v>4</v>
      </c>
      <c r="C26" s="82" t="s">
        <v>85</v>
      </c>
      <c r="D26" s="184" t="s">
        <v>45</v>
      </c>
      <c r="E26" s="184"/>
      <c r="F26" s="185">
        <f>F27+F28</f>
        <v>3004.1</v>
      </c>
      <c r="G26" s="166"/>
      <c r="H26" s="73">
        <v>4</v>
      </c>
      <c r="I26" s="82" t="s">
        <v>85</v>
      </c>
      <c r="J26" s="184" t="s">
        <v>45</v>
      </c>
      <c r="K26" s="184"/>
      <c r="L26" s="185">
        <v>1396.6</v>
      </c>
      <c r="M26" s="181">
        <f t="shared" si="0"/>
        <v>1607.5</v>
      </c>
      <c r="N26" s="29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</row>
    <row r="27" spans="1:36" s="167" customFormat="1" ht="39" customHeight="1">
      <c r="A27" s="226"/>
      <c r="B27" s="73"/>
      <c r="C27" s="175" t="s">
        <v>56</v>
      </c>
      <c r="D27" s="186" t="s">
        <v>45</v>
      </c>
      <c r="E27" s="186" t="s">
        <v>33</v>
      </c>
      <c r="F27" s="183">
        <f>'прил 6 (ведом)'!I91</f>
        <v>2481.1</v>
      </c>
      <c r="G27" s="166"/>
      <c r="H27" s="73"/>
      <c r="I27" s="175" t="s">
        <v>56</v>
      </c>
      <c r="J27" s="186" t="s">
        <v>45</v>
      </c>
      <c r="K27" s="186" t="s">
        <v>33</v>
      </c>
      <c r="L27" s="185">
        <v>1196.6</v>
      </c>
      <c r="M27" s="181">
        <f t="shared" si="0"/>
        <v>1284.5</v>
      </c>
      <c r="N27" s="296" t="s">
        <v>492</v>
      </c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</row>
    <row r="28" spans="1:36" s="167" customFormat="1" ht="52.5" customHeight="1">
      <c r="A28" s="226"/>
      <c r="B28" s="168"/>
      <c r="C28" s="175" t="s">
        <v>232</v>
      </c>
      <c r="D28" s="186" t="s">
        <v>45</v>
      </c>
      <c r="E28" s="188">
        <v>12</v>
      </c>
      <c r="F28" s="183">
        <f>'прил 6 (ведом)'!I101</f>
        <v>523</v>
      </c>
      <c r="G28" s="166"/>
      <c r="H28" s="168"/>
      <c r="I28" s="175" t="s">
        <v>232</v>
      </c>
      <c r="J28" s="186" t="s">
        <v>45</v>
      </c>
      <c r="K28" s="188">
        <v>12</v>
      </c>
      <c r="L28" s="183">
        <v>200</v>
      </c>
      <c r="M28" s="181">
        <f t="shared" si="0"/>
        <v>323</v>
      </c>
      <c r="N28" s="296" t="s">
        <v>496</v>
      </c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</row>
    <row r="29" spans="1:36" s="167" customFormat="1" ht="18">
      <c r="A29" s="226"/>
      <c r="B29" s="73">
        <v>5</v>
      </c>
      <c r="C29" s="82" t="s">
        <v>16</v>
      </c>
      <c r="D29" s="184" t="s">
        <v>28</v>
      </c>
      <c r="E29" s="184"/>
      <c r="F29" s="185">
        <f>F30</f>
        <v>2052.5</v>
      </c>
      <c r="G29" s="166"/>
      <c r="H29" s="73">
        <v>5</v>
      </c>
      <c r="I29" s="82" t="s">
        <v>16</v>
      </c>
      <c r="J29" s="184" t="s">
        <v>28</v>
      </c>
      <c r="K29" s="184"/>
      <c r="L29" s="185">
        <v>3125</v>
      </c>
      <c r="M29" s="181">
        <f t="shared" si="0"/>
        <v>-1072.5</v>
      </c>
      <c r="N29" s="29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</row>
    <row r="30" spans="1:36" s="167" customFormat="1" ht="36">
      <c r="A30" s="226"/>
      <c r="B30" s="168"/>
      <c r="C30" s="175" t="s">
        <v>129</v>
      </c>
      <c r="D30" s="186" t="s">
        <v>28</v>
      </c>
      <c r="E30" s="186" t="s">
        <v>41</v>
      </c>
      <c r="F30" s="183">
        <f>'прил 6 (ведом)'!I122</f>
        <v>2052.5</v>
      </c>
      <c r="G30" s="166"/>
      <c r="H30" s="168"/>
      <c r="I30" s="175" t="s">
        <v>129</v>
      </c>
      <c r="J30" s="186" t="s">
        <v>28</v>
      </c>
      <c r="K30" s="186" t="s">
        <v>41</v>
      </c>
      <c r="L30" s="183">
        <v>3125</v>
      </c>
      <c r="M30" s="181">
        <f t="shared" si="0"/>
        <v>-1072.5</v>
      </c>
      <c r="N30" s="296" t="s">
        <v>495</v>
      </c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</row>
    <row r="31" spans="1:36" s="167" customFormat="1" ht="18">
      <c r="A31" s="226"/>
      <c r="B31" s="73">
        <v>6</v>
      </c>
      <c r="C31" s="82" t="s">
        <v>219</v>
      </c>
      <c r="D31" s="184" t="s">
        <v>29</v>
      </c>
      <c r="E31" s="184"/>
      <c r="F31" s="185">
        <f>F32</f>
        <v>100</v>
      </c>
      <c r="G31" s="166"/>
      <c r="H31" s="73">
        <v>6</v>
      </c>
      <c r="I31" s="82" t="s">
        <v>219</v>
      </c>
      <c r="J31" s="184" t="s">
        <v>29</v>
      </c>
      <c r="K31" s="184"/>
      <c r="L31" s="185">
        <v>136</v>
      </c>
      <c r="M31" s="181">
        <f t="shared" si="0"/>
        <v>-36</v>
      </c>
      <c r="N31" s="29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</row>
    <row r="32" spans="1:36" s="167" customFormat="1" ht="36">
      <c r="A32" s="226"/>
      <c r="B32" s="168"/>
      <c r="C32" s="175" t="s">
        <v>218</v>
      </c>
      <c r="D32" s="186" t="s">
        <v>29</v>
      </c>
      <c r="E32" s="186" t="s">
        <v>29</v>
      </c>
      <c r="F32" s="183">
        <f>'прил 6 (ведом)'!I145</f>
        <v>100</v>
      </c>
      <c r="G32" s="166"/>
      <c r="H32" s="168"/>
      <c r="I32" s="175" t="s">
        <v>218</v>
      </c>
      <c r="J32" s="186" t="s">
        <v>29</v>
      </c>
      <c r="K32" s="186" t="s">
        <v>29</v>
      </c>
      <c r="L32" s="183">
        <v>136</v>
      </c>
      <c r="M32" s="181">
        <f t="shared" si="0"/>
        <v>-36</v>
      </c>
      <c r="N32" s="296" t="s">
        <v>494</v>
      </c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</row>
    <row r="33" spans="1:36" s="167" customFormat="1" ht="18">
      <c r="A33" s="226"/>
      <c r="B33" s="73">
        <v>7</v>
      </c>
      <c r="C33" s="82" t="s">
        <v>0</v>
      </c>
      <c r="D33" s="184" t="s">
        <v>32</v>
      </c>
      <c r="E33" s="184"/>
      <c r="F33" s="185">
        <f>SUM(F34:F34)</f>
        <v>4573.6</v>
      </c>
      <c r="G33" s="166"/>
      <c r="H33" s="73">
        <v>7</v>
      </c>
      <c r="I33" s="82" t="s">
        <v>0</v>
      </c>
      <c r="J33" s="184" t="s">
        <v>32</v>
      </c>
      <c r="K33" s="184"/>
      <c r="L33" s="185">
        <v>4552</v>
      </c>
      <c r="M33" s="181">
        <f t="shared" si="0"/>
        <v>21.600000000000364</v>
      </c>
      <c r="N33" s="29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</row>
    <row r="34" spans="1:36" s="167" customFormat="1" ht="36">
      <c r="A34" s="226"/>
      <c r="B34" s="168"/>
      <c r="C34" s="175" t="s">
        <v>94</v>
      </c>
      <c r="D34" s="186" t="s">
        <v>32</v>
      </c>
      <c r="E34" s="186" t="s">
        <v>39</v>
      </c>
      <c r="F34" s="183">
        <f>'прил 6 (ведом)'!I152</f>
        <v>4573.6</v>
      </c>
      <c r="G34" s="166"/>
      <c r="H34" s="168"/>
      <c r="I34" s="175" t="s">
        <v>94</v>
      </c>
      <c r="J34" s="186" t="s">
        <v>32</v>
      </c>
      <c r="K34" s="186" t="s">
        <v>39</v>
      </c>
      <c r="L34" s="183">
        <v>4552</v>
      </c>
      <c r="M34" s="181">
        <f t="shared" si="0"/>
        <v>21.600000000000364</v>
      </c>
      <c r="N34" s="296" t="s">
        <v>493</v>
      </c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</row>
    <row r="35" spans="1:36" s="167" customFormat="1" ht="18">
      <c r="A35" s="226"/>
      <c r="B35" s="73">
        <v>8</v>
      </c>
      <c r="C35" s="177" t="s">
        <v>47</v>
      </c>
      <c r="D35" s="189" t="s">
        <v>31</v>
      </c>
      <c r="E35" s="189"/>
      <c r="F35" s="185">
        <f>F36</f>
        <v>300.2</v>
      </c>
      <c r="G35" s="166"/>
      <c r="H35" s="73">
        <v>8</v>
      </c>
      <c r="I35" s="177" t="s">
        <v>47</v>
      </c>
      <c r="J35" s="189" t="s">
        <v>31</v>
      </c>
      <c r="K35" s="189"/>
      <c r="L35" s="185">
        <v>300</v>
      </c>
      <c r="M35" s="181">
        <f t="shared" si="0"/>
        <v>0.19999999999998863</v>
      </c>
      <c r="N35" s="29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</row>
    <row r="36" spans="1:36" s="167" customFormat="1" ht="18">
      <c r="A36" s="226"/>
      <c r="B36" s="73"/>
      <c r="C36" s="81" t="s">
        <v>153</v>
      </c>
      <c r="D36" s="190" t="s">
        <v>31</v>
      </c>
      <c r="E36" s="190" t="s">
        <v>40</v>
      </c>
      <c r="F36" s="183">
        <f>'прил 6 (ведом)'!I186</f>
        <v>300.2</v>
      </c>
      <c r="G36" s="166"/>
      <c r="H36" s="73"/>
      <c r="I36" s="81" t="s">
        <v>153</v>
      </c>
      <c r="J36" s="190" t="s">
        <v>31</v>
      </c>
      <c r="K36" s="190" t="s">
        <v>40</v>
      </c>
      <c r="L36" s="183">
        <v>300</v>
      </c>
      <c r="M36" s="181">
        <f t="shared" si="0"/>
        <v>0.19999999999998863</v>
      </c>
      <c r="N36" s="29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</row>
  </sheetData>
  <sheetProtection/>
  <mergeCells count="1">
    <mergeCell ref="B1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J41"/>
  <sheetViews>
    <sheetView view="pageBreakPreview" zoomScale="75" zoomScaleNormal="75" zoomScaleSheetLayoutView="75" zoomScalePageLayoutView="0" workbookViewId="0" topLeftCell="B1">
      <selection activeCell="B3" sqref="B3"/>
    </sheetView>
  </sheetViews>
  <sheetFormatPr defaultColWidth="9.125" defaultRowHeight="12.75"/>
  <cols>
    <col min="1" max="1" width="0" style="15" hidden="1" customWidth="1"/>
    <col min="2" max="2" width="30.50390625" style="15" customWidth="1"/>
    <col min="3" max="3" width="68.125" style="20" customWidth="1"/>
    <col min="4" max="4" width="17.125" style="45" customWidth="1"/>
    <col min="5" max="5" width="30.625" style="15" customWidth="1"/>
    <col min="6" max="16384" width="9.125" style="15" customWidth="1"/>
  </cols>
  <sheetData>
    <row r="1" spans="2:4" ht="18">
      <c r="B1" s="135"/>
      <c r="C1" s="401" t="s">
        <v>349</v>
      </c>
      <c r="D1" s="401"/>
    </row>
    <row r="2" ht="18">
      <c r="D2" s="43" t="s">
        <v>544</v>
      </c>
    </row>
    <row r="3" spans="2:4" ht="18">
      <c r="B3" s="15" t="s">
        <v>552</v>
      </c>
      <c r="D3" s="43"/>
    </row>
    <row r="4" spans="2:4" ht="18">
      <c r="B4" s="135"/>
      <c r="C4" s="401" t="s">
        <v>349</v>
      </c>
      <c r="D4" s="401"/>
    </row>
    <row r="5" ht="18">
      <c r="D5" s="43" t="s">
        <v>509</v>
      </c>
    </row>
    <row r="6" ht="9.75" customHeight="1"/>
    <row r="7" spans="2:4" ht="54.75" customHeight="1">
      <c r="B7" s="402" t="s">
        <v>499</v>
      </c>
      <c r="C7" s="402"/>
      <c r="D7" s="402"/>
    </row>
    <row r="8" ht="15.75" customHeight="1">
      <c r="D8" s="44" t="s">
        <v>99</v>
      </c>
    </row>
    <row r="9" spans="2:4" ht="18">
      <c r="B9" s="199" t="s">
        <v>62</v>
      </c>
      <c r="C9" s="200" t="s">
        <v>43</v>
      </c>
      <c r="D9" s="201" t="s">
        <v>26</v>
      </c>
    </row>
    <row r="10" spans="2:4" ht="18">
      <c r="B10" s="202">
        <v>1</v>
      </c>
      <c r="C10" s="203">
        <v>2</v>
      </c>
      <c r="D10" s="204">
        <v>3</v>
      </c>
    </row>
    <row r="11" spans="2:5" ht="18">
      <c r="B11" s="98" t="s">
        <v>53</v>
      </c>
      <c r="C11" s="99" t="s">
        <v>44</v>
      </c>
      <c r="D11" s="156">
        <f>D12+D13+D14+D15+D17+D18+D19+D20+D21+D22</f>
        <v>6326.2</v>
      </c>
      <c r="E11" s="156">
        <v>5638.6</v>
      </c>
    </row>
    <row r="12" spans="2:4" ht="18">
      <c r="B12" s="75" t="s">
        <v>52</v>
      </c>
      <c r="C12" s="12" t="s">
        <v>194</v>
      </c>
      <c r="D12" s="157">
        <v>1961</v>
      </c>
    </row>
    <row r="13" spans="2:4" ht="72">
      <c r="B13" s="143" t="s">
        <v>188</v>
      </c>
      <c r="C13" s="14" t="s">
        <v>470</v>
      </c>
      <c r="D13" s="157">
        <v>1708.2</v>
      </c>
    </row>
    <row r="14" spans="2:4" ht="18">
      <c r="B14" s="207" t="s">
        <v>243</v>
      </c>
      <c r="C14" s="223" t="s">
        <v>244</v>
      </c>
      <c r="D14" s="261">
        <v>5</v>
      </c>
    </row>
    <row r="15" spans="2:4" ht="63" customHeight="1">
      <c r="B15" s="405" t="s">
        <v>119</v>
      </c>
      <c r="C15" s="406" t="s">
        <v>332</v>
      </c>
      <c r="D15" s="407" t="s">
        <v>460</v>
      </c>
    </row>
    <row r="16" spans="2:4" ht="63" customHeight="1" hidden="1" thickBot="1">
      <c r="B16" s="405"/>
      <c r="C16" s="406"/>
      <c r="D16" s="408"/>
    </row>
    <row r="17" spans="2:4" ht="19.5" customHeight="1">
      <c r="B17" s="207" t="s">
        <v>245</v>
      </c>
      <c r="C17" s="217" t="s">
        <v>120</v>
      </c>
      <c r="D17" s="261" t="s">
        <v>461</v>
      </c>
    </row>
    <row r="18" spans="2:4" ht="99.75" customHeight="1">
      <c r="B18" s="207" t="s">
        <v>121</v>
      </c>
      <c r="C18" s="205" t="s">
        <v>105</v>
      </c>
      <c r="D18" s="261">
        <v>20</v>
      </c>
    </row>
    <row r="19" spans="2:4" ht="17.25" customHeight="1" hidden="1">
      <c r="B19" s="67" t="s">
        <v>101</v>
      </c>
      <c r="C19" s="206" t="s">
        <v>189</v>
      </c>
      <c r="D19" s="261" t="s">
        <v>331</v>
      </c>
    </row>
    <row r="20" spans="2:4" ht="99" customHeight="1">
      <c r="B20" s="207" t="s">
        <v>246</v>
      </c>
      <c r="C20" s="217" t="s">
        <v>333</v>
      </c>
      <c r="D20" s="263" t="s">
        <v>273</v>
      </c>
    </row>
    <row r="21" spans="2:4" ht="57" customHeight="1" hidden="1">
      <c r="B21" s="207" t="s">
        <v>143</v>
      </c>
      <c r="C21" s="205" t="s">
        <v>190</v>
      </c>
      <c r="D21" s="261" t="s">
        <v>331</v>
      </c>
    </row>
    <row r="22" spans="2:4" ht="58.5" customHeight="1" hidden="1">
      <c r="B22" s="207" t="s">
        <v>247</v>
      </c>
      <c r="C22" s="205" t="s">
        <v>248</v>
      </c>
      <c r="D22" s="262"/>
    </row>
    <row r="23" spans="2:4" ht="24" customHeight="1">
      <c r="B23" s="409" t="s">
        <v>58</v>
      </c>
      <c r="C23" s="410" t="s">
        <v>249</v>
      </c>
      <c r="D23" s="411">
        <f>D25-D29</f>
        <v>9431.14614</v>
      </c>
    </row>
    <row r="24" spans="2:4" ht="89.25" customHeight="1" hidden="1" thickBot="1">
      <c r="B24" s="409"/>
      <c r="C24" s="410"/>
      <c r="D24" s="411"/>
    </row>
    <row r="25" spans="2:4" ht="44.25" customHeight="1">
      <c r="B25" s="207" t="s">
        <v>250</v>
      </c>
      <c r="C25" s="205" t="s">
        <v>13</v>
      </c>
      <c r="D25" s="263">
        <f>D26+D27+D28</f>
        <v>9563.300000000001</v>
      </c>
    </row>
    <row r="26" spans="2:7" ht="39.75" customHeight="1">
      <c r="B26" s="207" t="s">
        <v>251</v>
      </c>
      <c r="C26" s="217" t="s">
        <v>465</v>
      </c>
      <c r="D26" s="263">
        <f>9210.7-261.4</f>
        <v>8949.300000000001</v>
      </c>
      <c r="F26" s="71"/>
      <c r="G26" s="71"/>
    </row>
    <row r="27" spans="2:4" s="72" customFormat="1" ht="37.5" customHeight="1">
      <c r="B27" s="207" t="s">
        <v>252</v>
      </c>
      <c r="C27" s="217" t="s">
        <v>466</v>
      </c>
      <c r="D27" s="263">
        <v>194.2</v>
      </c>
    </row>
    <row r="28" spans="2:4" s="72" customFormat="1" ht="28.5" customHeight="1">
      <c r="B28" s="301" t="s">
        <v>512</v>
      </c>
      <c r="C28" s="217" t="s">
        <v>513</v>
      </c>
      <c r="D28" s="263">
        <v>419.8</v>
      </c>
    </row>
    <row r="29" spans="2:4" s="240" customFormat="1" ht="61.5" customHeight="1">
      <c r="B29" s="307" t="s">
        <v>338</v>
      </c>
      <c r="C29" s="308" t="s">
        <v>325</v>
      </c>
      <c r="D29" s="309">
        <v>132.15386</v>
      </c>
    </row>
    <row r="30" spans="2:4" ht="22.5" customHeight="1">
      <c r="B30" s="102"/>
      <c r="C30" s="92" t="s">
        <v>60</v>
      </c>
      <c r="D30" s="158">
        <f>D11+D23</f>
        <v>15757.346140000001</v>
      </c>
    </row>
    <row r="31" spans="2:4" s="196" customFormat="1" ht="17.25" customHeight="1">
      <c r="B31" s="13"/>
      <c r="C31" s="20"/>
      <c r="D31" s="197"/>
    </row>
    <row r="32" spans="2:4" ht="27.75" customHeight="1">
      <c r="B32" s="403" t="s">
        <v>193</v>
      </c>
      <c r="C32" s="404"/>
      <c r="D32" s="404"/>
    </row>
    <row r="33" ht="13.5" customHeight="1" hidden="1">
      <c r="B33" s="13"/>
    </row>
    <row r="34" spans="2:4" s="8" customFormat="1" ht="15" customHeight="1">
      <c r="B34" s="219" t="s">
        <v>339</v>
      </c>
      <c r="C34" s="20"/>
      <c r="D34" s="45"/>
    </row>
    <row r="35" spans="2:4" s="8" customFormat="1" ht="18.75" customHeight="1">
      <c r="B35" s="114" t="s">
        <v>118</v>
      </c>
      <c r="C35" s="7"/>
      <c r="D35" s="43" t="s">
        <v>199</v>
      </c>
    </row>
    <row r="36" spans="2:4" s="8" customFormat="1" ht="18">
      <c r="B36" s="13"/>
      <c r="C36" s="20"/>
      <c r="D36" s="45"/>
    </row>
    <row r="37" spans="2:4" s="8" customFormat="1" ht="18">
      <c r="B37" s="68"/>
      <c r="C37" s="20"/>
      <c r="D37" s="43"/>
    </row>
    <row r="38" spans="3:4" s="8" customFormat="1" ht="18">
      <c r="C38" s="7"/>
      <c r="D38" s="43"/>
    </row>
    <row r="39" spans="5:10" ht="18">
      <c r="E39" s="13"/>
      <c r="F39" s="8"/>
      <c r="G39" s="8"/>
      <c r="H39" s="8"/>
      <c r="I39" s="21"/>
      <c r="J39" s="8"/>
    </row>
    <row r="40" spans="3:9" ht="18">
      <c r="C40" s="19"/>
      <c r="D40" s="46"/>
      <c r="E40" s="13"/>
      <c r="F40" s="8"/>
      <c r="G40" s="8"/>
      <c r="H40" s="8"/>
      <c r="I40" s="8"/>
    </row>
    <row r="41" spans="3:4" ht="18">
      <c r="C41" s="19"/>
      <c r="D41" s="46"/>
    </row>
  </sheetData>
  <sheetProtection/>
  <mergeCells count="10">
    <mergeCell ref="C1:D1"/>
    <mergeCell ref="B7:D7"/>
    <mergeCell ref="C4:D4"/>
    <mergeCell ref="B32:D32"/>
    <mergeCell ref="B15:B16"/>
    <mergeCell ref="C15:C16"/>
    <mergeCell ref="D15:D16"/>
    <mergeCell ref="B23:B24"/>
    <mergeCell ref="C23:C24"/>
    <mergeCell ref="D23:D24"/>
  </mergeCells>
  <printOptions horizontalCentered="1"/>
  <pageMargins left="1.1811023622047245" right="0.3937007874015748" top="0.7874015748031497" bottom="0.7874015748031497" header="0" footer="0"/>
  <pageSetup blackAndWhite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J41"/>
  <sheetViews>
    <sheetView view="pageBreakPreview" zoomScale="85" zoomScaleNormal="75" zoomScaleSheetLayoutView="85" zoomScalePageLayoutView="0" workbookViewId="0" topLeftCell="B1">
      <selection activeCell="B3" sqref="B3"/>
    </sheetView>
  </sheetViews>
  <sheetFormatPr defaultColWidth="9.125" defaultRowHeight="12.75"/>
  <cols>
    <col min="1" max="1" width="8.375" style="15" hidden="1" customWidth="1"/>
    <col min="2" max="2" width="30.625" style="15" customWidth="1"/>
    <col min="3" max="3" width="69.125" style="20" customWidth="1"/>
    <col min="4" max="4" width="15.50390625" style="45" customWidth="1"/>
    <col min="5" max="5" width="30.625" style="15" customWidth="1"/>
    <col min="6" max="16384" width="9.125" style="15" customWidth="1"/>
  </cols>
  <sheetData>
    <row r="1" spans="2:4" ht="18">
      <c r="B1" s="135"/>
      <c r="C1" s="401" t="s">
        <v>343</v>
      </c>
      <c r="D1" s="401"/>
    </row>
    <row r="2" ht="18">
      <c r="D2" s="43" t="s">
        <v>545</v>
      </c>
    </row>
    <row r="3" spans="2:4" ht="18">
      <c r="B3" s="15" t="s">
        <v>552</v>
      </c>
      <c r="D3" s="43"/>
    </row>
    <row r="4" spans="2:4" ht="18">
      <c r="B4" s="135"/>
      <c r="C4" s="401" t="s">
        <v>343</v>
      </c>
      <c r="D4" s="401"/>
    </row>
    <row r="5" ht="18">
      <c r="D5" s="43" t="s">
        <v>509</v>
      </c>
    </row>
    <row r="6" spans="3:4" ht="18">
      <c r="C6" s="19"/>
      <c r="D6" s="44"/>
    </row>
    <row r="7" spans="2:4" ht="18">
      <c r="B7" s="412" t="s">
        <v>455</v>
      </c>
      <c r="C7" s="412"/>
      <c r="D7" s="412"/>
    </row>
    <row r="9" ht="18">
      <c r="D9" s="44" t="s">
        <v>99</v>
      </c>
    </row>
    <row r="10" spans="2:4" ht="18">
      <c r="B10" s="93" t="s">
        <v>62</v>
      </c>
      <c r="C10" s="94" t="s">
        <v>43</v>
      </c>
      <c r="D10" s="95" t="s">
        <v>26</v>
      </c>
    </row>
    <row r="11" spans="2:4" ht="18">
      <c r="B11" s="103">
        <v>1</v>
      </c>
      <c r="C11" s="52">
        <v>2</v>
      </c>
      <c r="D11" s="104">
        <v>3</v>
      </c>
    </row>
    <row r="12" spans="2:4" ht="33.75" customHeight="1">
      <c r="B12" s="97" t="s">
        <v>58</v>
      </c>
      <c r="C12" s="76" t="s">
        <v>59</v>
      </c>
      <c r="D12" s="100">
        <f>D13-'прил. 2  '!D29</f>
        <v>9431.14614</v>
      </c>
    </row>
    <row r="13" spans="2:5" ht="41.25" customHeight="1">
      <c r="B13" s="140" t="s">
        <v>11</v>
      </c>
      <c r="C13" s="138" t="s">
        <v>13</v>
      </c>
      <c r="D13" s="139">
        <f>D14+D20+D27</f>
        <v>9563.300000000001</v>
      </c>
      <c r="E13" s="71"/>
    </row>
    <row r="14" spans="2:4" s="72" customFormat="1" ht="37.5" customHeight="1">
      <c r="B14" s="140" t="s">
        <v>95</v>
      </c>
      <c r="C14" s="138" t="s">
        <v>17</v>
      </c>
      <c r="D14" s="139">
        <f>D15</f>
        <v>8949.300000000001</v>
      </c>
    </row>
    <row r="15" spans="2:4" s="72" customFormat="1" ht="33.75" customHeight="1">
      <c r="B15" s="101" t="s">
        <v>1</v>
      </c>
      <c r="C15" s="74" t="s">
        <v>97</v>
      </c>
      <c r="D15" s="77">
        <f>D16</f>
        <v>8949.300000000001</v>
      </c>
    </row>
    <row r="16" spans="2:4" s="72" customFormat="1" ht="37.5" customHeight="1">
      <c r="B16" s="101" t="s">
        <v>112</v>
      </c>
      <c r="C16" s="74" t="s">
        <v>314</v>
      </c>
      <c r="D16" s="77">
        <f>'прил. 2  '!D26</f>
        <v>8949.300000000001</v>
      </c>
    </row>
    <row r="17" spans="2:4" s="240" customFormat="1" ht="35.25" customHeight="1" hidden="1">
      <c r="B17" s="241" t="s">
        <v>344</v>
      </c>
      <c r="C17" s="242" t="s">
        <v>345</v>
      </c>
      <c r="D17" s="243">
        <f>D18</f>
        <v>0</v>
      </c>
    </row>
    <row r="18" spans="2:4" s="240" customFormat="1" ht="28.5" customHeight="1" hidden="1">
      <c r="B18" s="244" t="s">
        <v>346</v>
      </c>
      <c r="C18" s="245" t="s">
        <v>348</v>
      </c>
      <c r="D18" s="246">
        <f>D19</f>
        <v>0</v>
      </c>
    </row>
    <row r="19" spans="2:4" s="240" customFormat="1" ht="22.5" customHeight="1" hidden="1">
      <c r="B19" s="244" t="s">
        <v>347</v>
      </c>
      <c r="C19" s="245" t="s">
        <v>316</v>
      </c>
      <c r="D19" s="246">
        <v>0</v>
      </c>
    </row>
    <row r="20" spans="2:4" ht="35.25" customHeight="1">
      <c r="B20" s="137" t="s">
        <v>57</v>
      </c>
      <c r="C20" s="138" t="s">
        <v>4</v>
      </c>
      <c r="D20" s="139">
        <f>D24+D21</f>
        <v>194.20000000000002</v>
      </c>
    </row>
    <row r="21" spans="2:4" ht="57.75" customHeight="1">
      <c r="B21" s="78" t="s">
        <v>122</v>
      </c>
      <c r="C21" s="14" t="s">
        <v>123</v>
      </c>
      <c r="D21" s="77">
        <f>D22</f>
        <v>190.4</v>
      </c>
    </row>
    <row r="22" spans="2:4" ht="59.25" customHeight="1">
      <c r="B22" s="78" t="s">
        <v>124</v>
      </c>
      <c r="C22" s="14" t="s">
        <v>334</v>
      </c>
      <c r="D22" s="77">
        <f>D23</f>
        <v>190.4</v>
      </c>
    </row>
    <row r="23" spans="2:4" ht="56.25" customHeight="1">
      <c r="B23" s="106" t="s">
        <v>27</v>
      </c>
      <c r="C23" s="107" t="s">
        <v>336</v>
      </c>
      <c r="D23" s="77">
        <v>190.4</v>
      </c>
    </row>
    <row r="24" spans="2:4" ht="57.75" customHeight="1">
      <c r="B24" s="78" t="s">
        <v>6</v>
      </c>
      <c r="C24" s="14" t="s">
        <v>5</v>
      </c>
      <c r="D24" s="108">
        <f>D25</f>
        <v>3.8</v>
      </c>
    </row>
    <row r="25" spans="2:4" ht="57" customHeight="1">
      <c r="B25" s="78" t="s">
        <v>138</v>
      </c>
      <c r="C25" s="14" t="s">
        <v>335</v>
      </c>
      <c r="D25" s="108">
        <f>D26</f>
        <v>3.8</v>
      </c>
    </row>
    <row r="26" spans="2:4" ht="74.25" customHeight="1">
      <c r="B26" s="106" t="s">
        <v>27</v>
      </c>
      <c r="C26" s="107" t="s">
        <v>337</v>
      </c>
      <c r="D26" s="109">
        <v>3.8</v>
      </c>
    </row>
    <row r="27" spans="2:4" ht="30.75" customHeight="1">
      <c r="B27" s="137" t="s">
        <v>514</v>
      </c>
      <c r="C27" s="306" t="s">
        <v>517</v>
      </c>
      <c r="D27" s="139">
        <f>D28</f>
        <v>419.8</v>
      </c>
    </row>
    <row r="28" spans="2:4" ht="39" customHeight="1">
      <c r="B28" s="78" t="s">
        <v>515</v>
      </c>
      <c r="C28" s="14" t="s">
        <v>518</v>
      </c>
      <c r="D28" s="108">
        <f>D29</f>
        <v>419.8</v>
      </c>
    </row>
    <row r="29" spans="2:4" ht="36" customHeight="1">
      <c r="B29" s="78" t="s">
        <v>516</v>
      </c>
      <c r="C29" s="14" t="s">
        <v>319</v>
      </c>
      <c r="D29" s="108">
        <f>D30+D31+D32+D33</f>
        <v>419.8</v>
      </c>
    </row>
    <row r="30" spans="2:4" ht="113.25" customHeight="1">
      <c r="B30" s="106" t="s">
        <v>27</v>
      </c>
      <c r="C30" s="107" t="s">
        <v>519</v>
      </c>
      <c r="D30" s="109">
        <v>25.1</v>
      </c>
    </row>
    <row r="31" spans="2:4" ht="113.25" customHeight="1">
      <c r="B31" s="106" t="s">
        <v>27</v>
      </c>
      <c r="C31" s="107" t="s">
        <v>520</v>
      </c>
      <c r="D31" s="109">
        <v>80.9</v>
      </c>
    </row>
    <row r="32" spans="2:4" ht="75" customHeight="1">
      <c r="B32" s="106" t="s">
        <v>27</v>
      </c>
      <c r="C32" s="107" t="s">
        <v>521</v>
      </c>
      <c r="D32" s="109">
        <v>263</v>
      </c>
    </row>
    <row r="33" spans="2:4" ht="180.75" customHeight="1">
      <c r="B33" s="106" t="s">
        <v>27</v>
      </c>
      <c r="C33" s="107" t="s">
        <v>522</v>
      </c>
      <c r="D33" s="109">
        <v>50.8</v>
      </c>
    </row>
    <row r="34" spans="2:4" s="196" customFormat="1" ht="18" hidden="1">
      <c r="B34" s="105"/>
      <c r="C34" s="90"/>
      <c r="D34" s="91"/>
    </row>
    <row r="35" spans="3:4" s="196" customFormat="1" ht="18" hidden="1">
      <c r="C35" s="20"/>
      <c r="D35" s="197"/>
    </row>
    <row r="36" spans="2:4" s="13" customFormat="1" ht="28.5" customHeight="1">
      <c r="B36" s="219" t="s">
        <v>237</v>
      </c>
      <c r="C36" s="20"/>
      <c r="D36" s="197"/>
    </row>
    <row r="37" spans="2:4" s="13" customFormat="1" ht="19.5" customHeight="1">
      <c r="B37" s="219" t="s">
        <v>118</v>
      </c>
      <c r="C37" s="198" t="s">
        <v>199</v>
      </c>
      <c r="D37" s="26"/>
    </row>
    <row r="39" spans="5:10" ht="18">
      <c r="E39" s="13"/>
      <c r="F39" s="8"/>
      <c r="G39" s="8"/>
      <c r="H39" s="8"/>
      <c r="I39" s="21"/>
      <c r="J39" s="8"/>
    </row>
    <row r="40" spans="3:9" ht="18">
      <c r="C40" s="19"/>
      <c r="D40" s="46"/>
      <c r="E40" s="13"/>
      <c r="F40" s="8"/>
      <c r="G40" s="8"/>
      <c r="H40" s="8"/>
      <c r="I40" s="8"/>
    </row>
    <row r="41" spans="3:4" ht="18">
      <c r="C41" s="19"/>
      <c r="D41" s="46"/>
    </row>
  </sheetData>
  <sheetProtection/>
  <mergeCells count="3">
    <mergeCell ref="B7:D7"/>
    <mergeCell ref="C1:D1"/>
    <mergeCell ref="C4:D4"/>
  </mergeCells>
  <printOptions horizontalCentered="1"/>
  <pageMargins left="1.1811023622047245" right="0.3937007874015748" top="0.7874015748031497" bottom="0.7874015748031497" header="0" footer="0"/>
  <pageSetup blackAndWhite="1" fitToHeight="5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K42"/>
  <sheetViews>
    <sheetView view="pageBreakPreview" zoomScale="75" zoomScaleNormal="77" zoomScaleSheetLayoutView="75" zoomScalePageLayoutView="0" workbookViewId="0" topLeftCell="B1">
      <selection activeCell="C3" sqref="C3"/>
    </sheetView>
  </sheetViews>
  <sheetFormatPr defaultColWidth="9.125" defaultRowHeight="12.75"/>
  <cols>
    <col min="1" max="1" width="0" style="224" hidden="1" customWidth="1"/>
    <col min="2" max="2" width="5.625" style="18" customWidth="1"/>
    <col min="3" max="3" width="65.50390625" style="18" customWidth="1"/>
    <col min="4" max="4" width="9.625" style="18" customWidth="1"/>
    <col min="5" max="5" width="9.50390625" style="18" customWidth="1"/>
    <col min="6" max="6" width="18.50390625" style="69" customWidth="1"/>
    <col min="7" max="7" width="8.125" style="18" customWidth="1"/>
    <col min="8" max="8" width="21.375" style="18" customWidth="1"/>
    <col min="9" max="37" width="9.125" style="18" customWidth="1"/>
    <col min="38" max="16384" width="9.125" style="9" customWidth="1"/>
  </cols>
  <sheetData>
    <row r="1" spans="3:6" ht="23.25" customHeight="1">
      <c r="C1" s="413" t="s">
        <v>269</v>
      </c>
      <c r="D1" s="413"/>
      <c r="E1" s="413"/>
      <c r="F1" s="413"/>
    </row>
    <row r="2" spans="3:6" ht="18.75" customHeight="1">
      <c r="C2" s="413" t="s">
        <v>546</v>
      </c>
      <c r="D2" s="413"/>
      <c r="E2" s="413"/>
      <c r="F2" s="413"/>
    </row>
    <row r="3" spans="3:6" ht="18.75" customHeight="1">
      <c r="C3" s="302" t="s">
        <v>552</v>
      </c>
      <c r="D3" s="302"/>
      <c r="E3" s="302"/>
      <c r="F3" s="302"/>
    </row>
    <row r="4" spans="3:6" ht="23.25" customHeight="1">
      <c r="C4" s="413" t="s">
        <v>269</v>
      </c>
      <c r="D4" s="413"/>
      <c r="E4" s="413"/>
      <c r="F4" s="413"/>
    </row>
    <row r="5" spans="3:6" ht="18.75" customHeight="1">
      <c r="C5" s="413" t="s">
        <v>508</v>
      </c>
      <c r="D5" s="413"/>
      <c r="E5" s="413"/>
      <c r="F5" s="413"/>
    </row>
    <row r="6" spans="3:6" ht="17.25" hidden="1">
      <c r="C6" s="417"/>
      <c r="D6" s="417"/>
      <c r="E6" s="417"/>
      <c r="F6" s="417"/>
    </row>
    <row r="7" spans="2:5" ht="18">
      <c r="B7" s="10"/>
      <c r="C7" s="10"/>
      <c r="D7" s="10"/>
      <c r="E7" s="10"/>
    </row>
    <row r="8" spans="2:6" ht="17.25">
      <c r="B8" s="416" t="s">
        <v>100</v>
      </c>
      <c r="C8" s="416"/>
      <c r="D8" s="416"/>
      <c r="E8" s="416"/>
      <c r="F8" s="416"/>
    </row>
    <row r="9" spans="2:6" ht="18.75" customHeight="1">
      <c r="B9" s="415" t="s">
        <v>500</v>
      </c>
      <c r="C9" s="415"/>
      <c r="D9" s="415"/>
      <c r="E9" s="415"/>
      <c r="F9" s="415"/>
    </row>
    <row r="10" spans="2:6" ht="23.25" customHeight="1">
      <c r="B10" s="10"/>
      <c r="F10" s="9"/>
    </row>
    <row r="11" ht="18">
      <c r="F11" s="44" t="s">
        <v>99</v>
      </c>
    </row>
    <row r="12" spans="1:37" s="195" customFormat="1" ht="34.5">
      <c r="A12" s="225"/>
      <c r="B12" s="191" t="s">
        <v>42</v>
      </c>
      <c r="C12" s="192" t="s">
        <v>72</v>
      </c>
      <c r="D12" s="192" t="s">
        <v>34</v>
      </c>
      <c r="E12" s="192" t="s">
        <v>36</v>
      </c>
      <c r="F12" s="193" t="s">
        <v>26</v>
      </c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</row>
    <row r="13" spans="1:37" s="167" customFormat="1" ht="18">
      <c r="A13" s="226"/>
      <c r="B13" s="53">
        <v>1</v>
      </c>
      <c r="C13" s="53">
        <v>2</v>
      </c>
      <c r="D13" s="53">
        <v>3</v>
      </c>
      <c r="E13" s="53">
        <v>4</v>
      </c>
      <c r="F13" s="70">
        <v>5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</row>
    <row r="14" spans="1:37" s="172" customFormat="1" ht="18">
      <c r="A14" s="227"/>
      <c r="B14" s="168"/>
      <c r="C14" s="169" t="s">
        <v>86</v>
      </c>
      <c r="D14" s="180"/>
      <c r="E14" s="180"/>
      <c r="F14" s="181">
        <f>F17+F18+F19+F21+F22+F24+F25+F29+F32+F35+F37+F39</f>
        <v>15889.499992</v>
      </c>
      <c r="G14" s="170"/>
      <c r="H14" s="171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</row>
    <row r="15" spans="1:37" s="167" customFormat="1" ht="18">
      <c r="A15" s="226"/>
      <c r="B15" s="168"/>
      <c r="C15" s="173" t="s">
        <v>87</v>
      </c>
      <c r="D15" s="182"/>
      <c r="E15" s="182"/>
      <c r="F15" s="183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</row>
    <row r="16" spans="1:37" s="167" customFormat="1" ht="18">
      <c r="A16" s="226"/>
      <c r="B16" s="73">
        <v>1</v>
      </c>
      <c r="C16" s="82" t="s">
        <v>61</v>
      </c>
      <c r="D16" s="184" t="s">
        <v>39</v>
      </c>
      <c r="E16" s="184"/>
      <c r="F16" s="185">
        <f>F17+F18+F19+F21+F22</f>
        <v>5311.9</v>
      </c>
      <c r="G16" s="166"/>
      <c r="H16" s="174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</row>
    <row r="17" spans="1:37" s="167" customFormat="1" ht="56.25" customHeight="1">
      <c r="A17" s="226"/>
      <c r="B17" s="168"/>
      <c r="C17" s="175" t="s">
        <v>12</v>
      </c>
      <c r="D17" s="186" t="s">
        <v>39</v>
      </c>
      <c r="E17" s="186" t="s">
        <v>40</v>
      </c>
      <c r="F17" s="183">
        <f>'прил 6 (ведом)'!I22</f>
        <v>672.4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</row>
    <row r="18" spans="1:37" s="167" customFormat="1" ht="78" customHeight="1">
      <c r="A18" s="226"/>
      <c r="B18" s="168"/>
      <c r="C18" s="175" t="s">
        <v>92</v>
      </c>
      <c r="D18" s="186" t="s">
        <v>39</v>
      </c>
      <c r="E18" s="186" t="s">
        <v>45</v>
      </c>
      <c r="F18" s="183">
        <f>'прил 6 (ведом)'!I28</f>
        <v>4412.3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</row>
    <row r="19" spans="1:37" s="167" customFormat="1" ht="57.75" customHeight="1">
      <c r="A19" s="226"/>
      <c r="B19" s="168"/>
      <c r="C19" s="175" t="s">
        <v>46</v>
      </c>
      <c r="D19" s="186" t="s">
        <v>39</v>
      </c>
      <c r="E19" s="186" t="s">
        <v>30</v>
      </c>
      <c r="F19" s="183">
        <f>'прил 6 (ведом)'!I14</f>
        <v>25</v>
      </c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</row>
    <row r="20" spans="1:37" s="167" customFormat="1" ht="12.75" customHeight="1" hidden="1">
      <c r="A20" s="226"/>
      <c r="B20" s="168"/>
      <c r="C20" s="175" t="s">
        <v>149</v>
      </c>
      <c r="D20" s="186" t="s">
        <v>39</v>
      </c>
      <c r="E20" s="186" t="s">
        <v>29</v>
      </c>
      <c r="F20" s="183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</row>
    <row r="21" spans="1:37" s="167" customFormat="1" ht="21" customHeight="1">
      <c r="A21" s="226"/>
      <c r="B21" s="168"/>
      <c r="C21" s="175" t="s">
        <v>82</v>
      </c>
      <c r="D21" s="186" t="s">
        <v>39</v>
      </c>
      <c r="E21" s="186" t="s">
        <v>31</v>
      </c>
      <c r="F21" s="183">
        <f>'прил 6 (ведом)'!I38</f>
        <v>150</v>
      </c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</row>
    <row r="22" spans="1:37" s="176" customFormat="1" ht="21.75" customHeight="1">
      <c r="A22" s="227"/>
      <c r="B22" s="168"/>
      <c r="C22" s="175" t="s">
        <v>83</v>
      </c>
      <c r="D22" s="186" t="s">
        <v>39</v>
      </c>
      <c r="E22" s="186" t="s">
        <v>55</v>
      </c>
      <c r="F22" s="183">
        <f>'прил 6 (ведом)'!I44</f>
        <v>52.2</v>
      </c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</row>
    <row r="23" spans="1:37" s="176" customFormat="1" ht="18">
      <c r="A23" s="227"/>
      <c r="B23" s="73">
        <v>2</v>
      </c>
      <c r="C23" s="82" t="s">
        <v>77</v>
      </c>
      <c r="D23" s="184" t="s">
        <v>40</v>
      </c>
      <c r="E23" s="184"/>
      <c r="F23" s="185">
        <f>SUM(F24:F24)</f>
        <v>190.399992</v>
      </c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</row>
    <row r="24" spans="1:37" s="176" customFormat="1" ht="18">
      <c r="A24" s="227"/>
      <c r="B24" s="168"/>
      <c r="C24" s="175" t="s">
        <v>78</v>
      </c>
      <c r="D24" s="186" t="s">
        <v>40</v>
      </c>
      <c r="E24" s="186" t="s">
        <v>41</v>
      </c>
      <c r="F24" s="183">
        <f>'прил 6 (ведом)'!I61</f>
        <v>190.399992</v>
      </c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</row>
    <row r="25" spans="1:37" s="167" customFormat="1" ht="34.5">
      <c r="A25" s="226"/>
      <c r="B25" s="73">
        <v>3</v>
      </c>
      <c r="C25" s="82" t="s">
        <v>84</v>
      </c>
      <c r="D25" s="184" t="s">
        <v>41</v>
      </c>
      <c r="E25" s="184"/>
      <c r="F25" s="185">
        <f>F26+F27+F28</f>
        <v>306</v>
      </c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</row>
    <row r="26" spans="1:37" s="167" customFormat="1" ht="57" customHeight="1">
      <c r="A26" s="226"/>
      <c r="B26" s="73"/>
      <c r="C26" s="175" t="s">
        <v>70</v>
      </c>
      <c r="D26" s="186" t="s">
        <v>41</v>
      </c>
      <c r="E26" s="186" t="s">
        <v>33</v>
      </c>
      <c r="F26" s="183">
        <f>'прил 6 (ведом)'!I68</f>
        <v>175.1</v>
      </c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</row>
    <row r="27" spans="1:37" s="167" customFormat="1" ht="19.5" customHeight="1">
      <c r="A27" s="226"/>
      <c r="B27" s="73"/>
      <c r="C27" s="178" t="s">
        <v>274</v>
      </c>
      <c r="D27" s="187" t="s">
        <v>41</v>
      </c>
      <c r="E27" s="187" t="s">
        <v>208</v>
      </c>
      <c r="F27" s="183">
        <f>'прил 6 (ведом)'!I78</f>
        <v>50</v>
      </c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</row>
    <row r="28" spans="1:37" s="167" customFormat="1" ht="41.25" customHeight="1" hidden="1">
      <c r="A28" s="226"/>
      <c r="B28" s="168"/>
      <c r="C28" s="179" t="s">
        <v>253</v>
      </c>
      <c r="D28" s="186" t="s">
        <v>41</v>
      </c>
      <c r="E28" s="186" t="s">
        <v>206</v>
      </c>
      <c r="F28" s="183">
        <f>'прил 6 (ведом)'!I84</f>
        <v>80.9</v>
      </c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</row>
    <row r="29" spans="1:37" s="167" customFormat="1" ht="18">
      <c r="A29" s="226"/>
      <c r="B29" s="73">
        <v>4</v>
      </c>
      <c r="C29" s="82" t="s">
        <v>85</v>
      </c>
      <c r="D29" s="184" t="s">
        <v>45</v>
      </c>
      <c r="E29" s="184"/>
      <c r="F29" s="185">
        <f>F30+F31</f>
        <v>3004.1</v>
      </c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</row>
    <row r="30" spans="1:37" s="167" customFormat="1" ht="18">
      <c r="A30" s="226"/>
      <c r="B30" s="73"/>
      <c r="C30" s="175" t="s">
        <v>56</v>
      </c>
      <c r="D30" s="186" t="s">
        <v>45</v>
      </c>
      <c r="E30" s="186" t="s">
        <v>33</v>
      </c>
      <c r="F30" s="183">
        <f>'прил 6 (ведом)'!I91</f>
        <v>2481.1</v>
      </c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</row>
    <row r="31" spans="1:37" s="167" customFormat="1" ht="24" customHeight="1">
      <c r="A31" s="226"/>
      <c r="B31" s="168"/>
      <c r="C31" s="175" t="s">
        <v>232</v>
      </c>
      <c r="D31" s="186" t="s">
        <v>45</v>
      </c>
      <c r="E31" s="188">
        <v>12</v>
      </c>
      <c r="F31" s="183">
        <f>'прил 6 (ведом)'!I101</f>
        <v>523</v>
      </c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</row>
    <row r="32" spans="1:37" s="167" customFormat="1" ht="18">
      <c r="A32" s="226"/>
      <c r="B32" s="73">
        <v>5</v>
      </c>
      <c r="C32" s="82" t="s">
        <v>16</v>
      </c>
      <c r="D32" s="184" t="s">
        <v>28</v>
      </c>
      <c r="E32" s="184"/>
      <c r="F32" s="185">
        <f>F33+F34</f>
        <v>2103.3</v>
      </c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</row>
    <row r="33" spans="1:37" s="167" customFormat="1" ht="18">
      <c r="A33" s="226"/>
      <c r="B33" s="168"/>
      <c r="C33" s="175" t="s">
        <v>129</v>
      </c>
      <c r="D33" s="186" t="s">
        <v>28</v>
      </c>
      <c r="E33" s="186" t="s">
        <v>41</v>
      </c>
      <c r="F33" s="183">
        <f>'прил 6 (ведом)'!I122</f>
        <v>2052.5</v>
      </c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</row>
    <row r="34" spans="1:37" s="167" customFormat="1" ht="36">
      <c r="A34" s="226"/>
      <c r="B34" s="168"/>
      <c r="C34" s="175" t="s">
        <v>523</v>
      </c>
      <c r="D34" s="186" t="s">
        <v>28</v>
      </c>
      <c r="E34" s="186" t="s">
        <v>28</v>
      </c>
      <c r="F34" s="183">
        <f>'прил 6 (ведом)'!I138</f>
        <v>50.8</v>
      </c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</row>
    <row r="35" spans="1:37" s="167" customFormat="1" ht="18">
      <c r="A35" s="226"/>
      <c r="B35" s="73">
        <v>6</v>
      </c>
      <c r="C35" s="82" t="s">
        <v>219</v>
      </c>
      <c r="D35" s="184" t="s">
        <v>29</v>
      </c>
      <c r="E35" s="184"/>
      <c r="F35" s="185">
        <f>F36</f>
        <v>100</v>
      </c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</row>
    <row r="36" spans="1:37" s="167" customFormat="1" ht="18">
      <c r="A36" s="226"/>
      <c r="B36" s="168"/>
      <c r="C36" s="175" t="s">
        <v>218</v>
      </c>
      <c r="D36" s="186" t="s">
        <v>29</v>
      </c>
      <c r="E36" s="186" t="s">
        <v>29</v>
      </c>
      <c r="F36" s="183">
        <f>'прил 6 (ведом)'!I145</f>
        <v>100</v>
      </c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</row>
    <row r="37" spans="1:37" s="167" customFormat="1" ht="18">
      <c r="A37" s="226"/>
      <c r="B37" s="73">
        <v>7</v>
      </c>
      <c r="C37" s="82" t="s">
        <v>0</v>
      </c>
      <c r="D37" s="184" t="s">
        <v>32</v>
      </c>
      <c r="E37" s="184"/>
      <c r="F37" s="185">
        <f>SUM(F38:F38)</f>
        <v>4573.6</v>
      </c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</row>
    <row r="38" spans="1:37" s="167" customFormat="1" ht="18">
      <c r="A38" s="226"/>
      <c r="B38" s="168"/>
      <c r="C38" s="175" t="s">
        <v>94</v>
      </c>
      <c r="D38" s="186" t="s">
        <v>32</v>
      </c>
      <c r="E38" s="186" t="s">
        <v>39</v>
      </c>
      <c r="F38" s="183">
        <f>'прил 6 (ведом)'!I152</f>
        <v>4573.6</v>
      </c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</row>
    <row r="39" spans="1:37" s="167" customFormat="1" ht="18">
      <c r="A39" s="226"/>
      <c r="B39" s="73">
        <v>8</v>
      </c>
      <c r="C39" s="177" t="s">
        <v>47</v>
      </c>
      <c r="D39" s="189" t="s">
        <v>31</v>
      </c>
      <c r="E39" s="189"/>
      <c r="F39" s="185">
        <f>F40</f>
        <v>300.2</v>
      </c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</row>
    <row r="40" spans="1:37" s="167" customFormat="1" ht="18">
      <c r="A40" s="226"/>
      <c r="B40" s="73"/>
      <c r="C40" s="81" t="s">
        <v>153</v>
      </c>
      <c r="D40" s="190" t="s">
        <v>31</v>
      </c>
      <c r="E40" s="190" t="s">
        <v>40</v>
      </c>
      <c r="F40" s="183">
        <f>'прил 6 (ведом)'!I186</f>
        <v>300.2</v>
      </c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</row>
    <row r="41" spans="1:5" s="8" customFormat="1" ht="34.5" customHeight="1">
      <c r="A41" s="228"/>
      <c r="B41" s="414" t="s">
        <v>239</v>
      </c>
      <c r="C41" s="414"/>
      <c r="D41" s="45"/>
      <c r="E41" s="45"/>
    </row>
    <row r="42" spans="1:6" s="8" customFormat="1" ht="18">
      <c r="A42" s="228"/>
      <c r="B42" s="391" t="s">
        <v>171</v>
      </c>
      <c r="C42" s="391"/>
      <c r="D42" s="43"/>
      <c r="E42" s="43"/>
      <c r="F42" s="8" t="s">
        <v>199</v>
      </c>
    </row>
  </sheetData>
  <sheetProtection/>
  <mergeCells count="9">
    <mergeCell ref="C1:F1"/>
    <mergeCell ref="C2:F2"/>
    <mergeCell ref="B42:C42"/>
    <mergeCell ref="B41:C41"/>
    <mergeCell ref="B9:F9"/>
    <mergeCell ref="C4:F4"/>
    <mergeCell ref="B8:F8"/>
    <mergeCell ref="C5:F5"/>
    <mergeCell ref="C6:F6"/>
  </mergeCells>
  <printOptions horizontalCentered="1"/>
  <pageMargins left="1.1811023622047245" right="0.3937007874015748" top="0.7874015748031497" bottom="0.7874015748031497" header="0" footer="0"/>
  <pageSetup fitToHeight="2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151"/>
  <sheetViews>
    <sheetView view="pageBreakPreview" zoomScale="75" zoomScaleNormal="75" zoomScaleSheetLayoutView="75" zoomScalePageLayoutView="0" workbookViewId="0" topLeftCell="B1">
      <selection activeCell="C3" sqref="C3"/>
    </sheetView>
  </sheetViews>
  <sheetFormatPr defaultColWidth="9.125" defaultRowHeight="12.75"/>
  <cols>
    <col min="1" max="1" width="6.625" style="1" hidden="1" customWidth="1"/>
    <col min="2" max="2" width="6.50390625" style="2" customWidth="1"/>
    <col min="3" max="3" width="79.625" style="11" customWidth="1"/>
    <col min="4" max="4" width="4.875" style="5" hidden="1" customWidth="1"/>
    <col min="5" max="5" width="5.00390625" style="5" hidden="1" customWidth="1"/>
    <col min="6" max="6" width="16.625" style="5" customWidth="1"/>
    <col min="7" max="7" width="8.125" style="5" customWidth="1"/>
    <col min="8" max="8" width="12.00390625" style="264" customWidth="1"/>
    <col min="9" max="16384" width="9.125" style="1" customWidth="1"/>
  </cols>
  <sheetData>
    <row r="1" spans="3:8" ht="18" customHeight="1">
      <c r="C1" s="420" t="s">
        <v>240</v>
      </c>
      <c r="D1" s="421"/>
      <c r="E1" s="421"/>
      <c r="F1" s="421"/>
      <c r="G1" s="421"/>
      <c r="H1" s="421"/>
    </row>
    <row r="2" spans="3:8" ht="15">
      <c r="C2" s="422" t="s">
        <v>547</v>
      </c>
      <c r="D2" s="421"/>
      <c r="E2" s="421"/>
      <c r="F2" s="421"/>
      <c r="G2" s="421"/>
      <c r="H2" s="421"/>
    </row>
    <row r="3" spans="3:8" ht="15">
      <c r="C3" s="304" t="s">
        <v>552</v>
      </c>
      <c r="D3" s="303"/>
      <c r="E3" s="303"/>
      <c r="F3" s="303"/>
      <c r="G3" s="303"/>
      <c r="H3" s="303"/>
    </row>
    <row r="4" spans="3:8" ht="18" customHeight="1">
      <c r="C4" s="420" t="s">
        <v>240</v>
      </c>
      <c r="D4" s="421"/>
      <c r="E4" s="421"/>
      <c r="F4" s="421"/>
      <c r="G4" s="421"/>
      <c r="H4" s="421"/>
    </row>
    <row r="5" spans="3:8" ht="15">
      <c r="C5" s="422" t="s">
        <v>509</v>
      </c>
      <c r="D5" s="421"/>
      <c r="E5" s="421"/>
      <c r="F5" s="421"/>
      <c r="G5" s="421"/>
      <c r="H5" s="421"/>
    </row>
    <row r="6" ht="12" customHeight="1" hidden="1"/>
    <row r="7" ht="13.5" customHeight="1" hidden="1">
      <c r="C7" s="142"/>
    </row>
    <row r="8" spans="2:8" ht="69" customHeight="1">
      <c r="B8" s="426" t="s">
        <v>453</v>
      </c>
      <c r="C8" s="426"/>
      <c r="D8" s="426"/>
      <c r="E8" s="426"/>
      <c r="F8" s="426"/>
      <c r="G8" s="426"/>
      <c r="H8" s="426"/>
    </row>
    <row r="9" spans="2:8" ht="15" customHeight="1" hidden="1">
      <c r="B9" s="3"/>
      <c r="C9" s="141"/>
      <c r="D9" s="6"/>
      <c r="E9" s="6"/>
      <c r="F9" s="6"/>
      <c r="G9" s="6"/>
      <c r="H9" s="265"/>
    </row>
    <row r="10" spans="2:8" ht="15">
      <c r="B10" s="3"/>
      <c r="C10" s="266"/>
      <c r="D10" s="267"/>
      <c r="E10" s="267"/>
      <c r="F10" s="267"/>
      <c r="G10" s="3"/>
      <c r="H10" s="268" t="s">
        <v>99</v>
      </c>
    </row>
    <row r="11" spans="2:9" s="4" customFormat="1" ht="18.75" customHeight="1">
      <c r="B11" s="427" t="s">
        <v>90</v>
      </c>
      <c r="C11" s="429" t="s">
        <v>72</v>
      </c>
      <c r="D11" s="269"/>
      <c r="E11" s="269"/>
      <c r="F11" s="418" t="s">
        <v>37</v>
      </c>
      <c r="G11" s="418" t="s">
        <v>38</v>
      </c>
      <c r="H11" s="424" t="s">
        <v>172</v>
      </c>
      <c r="I11" s="270"/>
    </row>
    <row r="12" spans="2:9" s="4" customFormat="1" ht="5.25" customHeight="1">
      <c r="B12" s="428"/>
      <c r="C12" s="430"/>
      <c r="D12" s="231" t="s">
        <v>34</v>
      </c>
      <c r="E12" s="231" t="s">
        <v>36</v>
      </c>
      <c r="F12" s="419"/>
      <c r="G12" s="419"/>
      <c r="H12" s="425"/>
      <c r="I12" s="270"/>
    </row>
    <row r="13" spans="2:8" s="4" customFormat="1" ht="15">
      <c r="B13" s="271">
        <v>1</v>
      </c>
      <c r="C13" s="161">
        <v>2</v>
      </c>
      <c r="D13" s="231" t="s">
        <v>63</v>
      </c>
      <c r="E13" s="231" t="s">
        <v>91</v>
      </c>
      <c r="F13" s="231" t="s">
        <v>63</v>
      </c>
      <c r="G13" s="272" t="s">
        <v>91</v>
      </c>
      <c r="H13" s="273">
        <v>5</v>
      </c>
    </row>
    <row r="14" spans="2:8" s="4" customFormat="1" ht="36" customHeight="1">
      <c r="B14" s="159">
        <v>1</v>
      </c>
      <c r="C14" s="238" t="s">
        <v>263</v>
      </c>
      <c r="D14" s="236" t="s">
        <v>32</v>
      </c>
      <c r="E14" s="236" t="s">
        <v>39</v>
      </c>
      <c r="F14" s="236" t="s">
        <v>426</v>
      </c>
      <c r="G14" s="236"/>
      <c r="H14" s="274">
        <f>H18+H19+H20+H27+H31+H32+H33+H35+H39+H43+H44+H24</f>
        <v>4573.6</v>
      </c>
    </row>
    <row r="15" spans="2:8" s="4" customFormat="1" ht="30.75">
      <c r="B15" s="160"/>
      <c r="C15" s="275" t="s">
        <v>211</v>
      </c>
      <c r="D15" s="234" t="s">
        <v>32</v>
      </c>
      <c r="E15" s="234" t="s">
        <v>39</v>
      </c>
      <c r="F15" s="234" t="s">
        <v>427</v>
      </c>
      <c r="G15" s="234"/>
      <c r="H15" s="232">
        <f>H17+H23+H26</f>
        <v>2274.8</v>
      </c>
    </row>
    <row r="16" spans="2:8" s="4" customFormat="1" ht="24" customHeight="1">
      <c r="B16" s="160"/>
      <c r="C16" s="155" t="s">
        <v>428</v>
      </c>
      <c r="D16" s="234" t="s">
        <v>32</v>
      </c>
      <c r="E16" s="234" t="s">
        <v>39</v>
      </c>
      <c r="F16" s="234" t="s">
        <v>429</v>
      </c>
      <c r="G16" s="234"/>
      <c r="H16" s="232">
        <f>H17+H18+H19</f>
        <v>4089.4</v>
      </c>
    </row>
    <row r="17" spans="2:8" s="4" customFormat="1" ht="49.5" customHeight="1">
      <c r="B17" s="160"/>
      <c r="C17" s="155" t="s">
        <v>213</v>
      </c>
      <c r="D17" s="234" t="s">
        <v>32</v>
      </c>
      <c r="E17" s="234" t="s">
        <v>39</v>
      </c>
      <c r="F17" s="234" t="s">
        <v>430</v>
      </c>
      <c r="G17" s="234"/>
      <c r="H17" s="232">
        <f>'прил 6 (ведом)'!I155</f>
        <v>2099.8</v>
      </c>
    </row>
    <row r="18" spans="2:8" s="4" customFormat="1" ht="51.75" customHeight="1">
      <c r="B18" s="160"/>
      <c r="C18" s="275" t="s">
        <v>177</v>
      </c>
      <c r="D18" s="234" t="s">
        <v>32</v>
      </c>
      <c r="E18" s="234" t="s">
        <v>39</v>
      </c>
      <c r="F18" s="234" t="s">
        <v>430</v>
      </c>
      <c r="G18" s="234" t="s">
        <v>173</v>
      </c>
      <c r="H18" s="232">
        <f>'прил 6 (ведом)'!I157</f>
        <v>1566.9</v>
      </c>
    </row>
    <row r="19" spans="2:8" s="4" customFormat="1" ht="33" customHeight="1">
      <c r="B19" s="160"/>
      <c r="C19" s="155" t="s">
        <v>469</v>
      </c>
      <c r="D19" s="234" t="s">
        <v>32</v>
      </c>
      <c r="E19" s="234" t="s">
        <v>39</v>
      </c>
      <c r="F19" s="234" t="s">
        <v>430</v>
      </c>
      <c r="G19" s="234" t="s">
        <v>174</v>
      </c>
      <c r="H19" s="232">
        <f>'прил 6 (ведом)'!I158</f>
        <v>422.7</v>
      </c>
    </row>
    <row r="20" spans="2:8" s="4" customFormat="1" ht="15">
      <c r="B20" s="160"/>
      <c r="C20" s="275" t="s">
        <v>180</v>
      </c>
      <c r="D20" s="234" t="s">
        <v>32</v>
      </c>
      <c r="E20" s="234" t="s">
        <v>39</v>
      </c>
      <c r="F20" s="234" t="s">
        <v>430</v>
      </c>
      <c r="G20" s="234" t="s">
        <v>175</v>
      </c>
      <c r="H20" s="232">
        <f>'прил 6 (ведом)'!I159</f>
        <v>10.2</v>
      </c>
    </row>
    <row r="21" spans="2:8" s="4" customFormat="1" ht="30.75" customHeight="1" hidden="1">
      <c r="B21" s="160"/>
      <c r="C21" s="164" t="s">
        <v>152</v>
      </c>
      <c r="D21" s="234" t="s">
        <v>32</v>
      </c>
      <c r="E21" s="234" t="s">
        <v>39</v>
      </c>
      <c r="F21" s="234" t="s">
        <v>256</v>
      </c>
      <c r="G21" s="234"/>
      <c r="H21" s="232">
        <f>H22</f>
        <v>0</v>
      </c>
    </row>
    <row r="22" spans="2:8" s="4" customFormat="1" ht="15" customHeight="1" hidden="1">
      <c r="B22" s="160"/>
      <c r="C22" s="275"/>
      <c r="D22" s="234"/>
      <c r="E22" s="234"/>
      <c r="F22" s="234"/>
      <c r="G22" s="234"/>
      <c r="H22" s="232"/>
    </row>
    <row r="23" spans="2:8" s="4" customFormat="1" ht="21.75" customHeight="1">
      <c r="B23" s="160"/>
      <c r="C23" s="155" t="s">
        <v>212</v>
      </c>
      <c r="D23" s="234" t="s">
        <v>32</v>
      </c>
      <c r="E23" s="234" t="s">
        <v>39</v>
      </c>
      <c r="F23" s="234" t="s">
        <v>431</v>
      </c>
      <c r="G23" s="234"/>
      <c r="H23" s="232">
        <f>H24</f>
        <v>100</v>
      </c>
    </row>
    <row r="24" spans="2:8" s="4" customFormat="1" ht="30" customHeight="1">
      <c r="B24" s="160"/>
      <c r="C24" s="155" t="s">
        <v>469</v>
      </c>
      <c r="D24" s="234" t="s">
        <v>32</v>
      </c>
      <c r="E24" s="234" t="s">
        <v>39</v>
      </c>
      <c r="F24" s="234" t="s">
        <v>431</v>
      </c>
      <c r="G24" s="234" t="s">
        <v>174</v>
      </c>
      <c r="H24" s="232">
        <f>'прил 6 (ведом)'!I161</f>
        <v>100</v>
      </c>
    </row>
    <row r="25" spans="2:8" s="4" customFormat="1" ht="31.5" customHeight="1">
      <c r="B25" s="160"/>
      <c r="C25" s="155" t="s">
        <v>358</v>
      </c>
      <c r="D25" s="234" t="s">
        <v>32</v>
      </c>
      <c r="E25" s="234" t="s">
        <v>39</v>
      </c>
      <c r="F25" s="234" t="s">
        <v>432</v>
      </c>
      <c r="G25" s="234"/>
      <c r="H25" s="232">
        <f>H26</f>
        <v>75</v>
      </c>
    </row>
    <row r="26" spans="2:8" s="4" customFormat="1" ht="31.5" customHeight="1">
      <c r="B26" s="160"/>
      <c r="C26" s="164" t="s">
        <v>152</v>
      </c>
      <c r="D26" s="234" t="s">
        <v>32</v>
      </c>
      <c r="E26" s="234" t="s">
        <v>39</v>
      </c>
      <c r="F26" s="234" t="s">
        <v>433</v>
      </c>
      <c r="G26" s="234"/>
      <c r="H26" s="232">
        <f>H27</f>
        <v>75</v>
      </c>
    </row>
    <row r="27" spans="2:8" s="4" customFormat="1" ht="15">
      <c r="B27" s="160"/>
      <c r="C27" s="164" t="s">
        <v>179</v>
      </c>
      <c r="D27" s="234" t="s">
        <v>32</v>
      </c>
      <c r="E27" s="234" t="s">
        <v>39</v>
      </c>
      <c r="F27" s="234" t="s">
        <v>433</v>
      </c>
      <c r="G27" s="234" t="s">
        <v>176</v>
      </c>
      <c r="H27" s="232">
        <f>'прил 6 (ведом)'!I164</f>
        <v>75</v>
      </c>
    </row>
    <row r="28" spans="2:8" s="4" customFormat="1" ht="15">
      <c r="B28" s="236"/>
      <c r="C28" s="164" t="s">
        <v>214</v>
      </c>
      <c r="D28" s="234" t="s">
        <v>32</v>
      </c>
      <c r="E28" s="234" t="s">
        <v>39</v>
      </c>
      <c r="F28" s="234" t="s">
        <v>434</v>
      </c>
      <c r="G28" s="234"/>
      <c r="H28" s="232">
        <f>H31+H32+H33+H35</f>
        <v>2123.8</v>
      </c>
    </row>
    <row r="29" spans="2:14" s="4" customFormat="1" ht="15">
      <c r="B29" s="160"/>
      <c r="C29" s="155" t="s">
        <v>435</v>
      </c>
      <c r="D29" s="234" t="s">
        <v>32</v>
      </c>
      <c r="E29" s="234" t="s">
        <v>39</v>
      </c>
      <c r="F29" s="234" t="s">
        <v>436</v>
      </c>
      <c r="G29" s="234"/>
      <c r="H29" s="232">
        <f>H31+H32+H33</f>
        <v>2023.8</v>
      </c>
      <c r="N29" s="220"/>
    </row>
    <row r="30" spans="2:14" s="4" customFormat="1" ht="53.25" customHeight="1">
      <c r="B30" s="160"/>
      <c r="C30" s="155" t="s">
        <v>213</v>
      </c>
      <c r="D30" s="234" t="s">
        <v>32</v>
      </c>
      <c r="E30" s="234" t="s">
        <v>39</v>
      </c>
      <c r="F30" s="234" t="s">
        <v>437</v>
      </c>
      <c r="G30" s="234"/>
      <c r="H30" s="232">
        <f>H31+H32+H33</f>
        <v>2023.8</v>
      </c>
      <c r="N30" s="220"/>
    </row>
    <row r="31" spans="2:8" s="4" customFormat="1" ht="53.25" customHeight="1">
      <c r="B31" s="160"/>
      <c r="C31" s="275" t="s">
        <v>177</v>
      </c>
      <c r="D31" s="234" t="s">
        <v>32</v>
      </c>
      <c r="E31" s="234" t="s">
        <v>39</v>
      </c>
      <c r="F31" s="234" t="s">
        <v>437</v>
      </c>
      <c r="G31" s="234" t="s">
        <v>173</v>
      </c>
      <c r="H31" s="232">
        <f>'прил 6 (ведом)'!I168</f>
        <v>1561.8</v>
      </c>
    </row>
    <row r="32" spans="2:8" s="4" customFormat="1" ht="38.25" customHeight="1">
      <c r="B32" s="160"/>
      <c r="C32" s="155" t="s">
        <v>469</v>
      </c>
      <c r="D32" s="234" t="s">
        <v>32</v>
      </c>
      <c r="E32" s="234" t="s">
        <v>39</v>
      </c>
      <c r="F32" s="234" t="s">
        <v>437</v>
      </c>
      <c r="G32" s="234" t="s">
        <v>174</v>
      </c>
      <c r="H32" s="232">
        <f>'прил 6 (ведом)'!I169</f>
        <v>433.5</v>
      </c>
    </row>
    <row r="33" spans="2:8" s="4" customFormat="1" ht="15">
      <c r="B33" s="160"/>
      <c r="C33" s="275" t="s">
        <v>180</v>
      </c>
      <c r="D33" s="234" t="s">
        <v>32</v>
      </c>
      <c r="E33" s="234" t="s">
        <v>39</v>
      </c>
      <c r="F33" s="234" t="s">
        <v>437</v>
      </c>
      <c r="G33" s="234" t="s">
        <v>175</v>
      </c>
      <c r="H33" s="232">
        <f>'прил 6 (ведом)'!I170</f>
        <v>28.5</v>
      </c>
    </row>
    <row r="34" spans="2:8" s="4" customFormat="1" ht="19.5" customHeight="1">
      <c r="B34" s="160"/>
      <c r="C34" s="275" t="s">
        <v>212</v>
      </c>
      <c r="D34" s="234" t="s">
        <v>32</v>
      </c>
      <c r="E34" s="234" t="s">
        <v>39</v>
      </c>
      <c r="F34" s="234" t="s">
        <v>438</v>
      </c>
      <c r="G34" s="234"/>
      <c r="H34" s="232">
        <f>H35</f>
        <v>100</v>
      </c>
    </row>
    <row r="35" spans="2:8" s="4" customFormat="1" ht="41.25" customHeight="1">
      <c r="B35" s="160"/>
      <c r="C35" s="155" t="s">
        <v>469</v>
      </c>
      <c r="D35" s="234" t="s">
        <v>32</v>
      </c>
      <c r="E35" s="234" t="s">
        <v>39</v>
      </c>
      <c r="F35" s="234" t="s">
        <v>438</v>
      </c>
      <c r="G35" s="234" t="s">
        <v>174</v>
      </c>
      <c r="H35" s="232">
        <f>'прил 6 (ведом)'!I172</f>
        <v>100</v>
      </c>
    </row>
    <row r="36" spans="2:8" s="4" customFormat="1" ht="18.75" customHeight="1">
      <c r="B36" s="160"/>
      <c r="C36" s="164" t="s">
        <v>254</v>
      </c>
      <c r="D36" s="234" t="s">
        <v>32</v>
      </c>
      <c r="E36" s="234" t="s">
        <v>39</v>
      </c>
      <c r="F36" s="234" t="s">
        <v>439</v>
      </c>
      <c r="G36" s="234"/>
      <c r="H36" s="232">
        <f>H39</f>
        <v>25</v>
      </c>
    </row>
    <row r="37" spans="2:8" s="4" customFormat="1" ht="30.75">
      <c r="B37" s="160"/>
      <c r="C37" s="164" t="s">
        <v>440</v>
      </c>
      <c r="D37" s="234" t="s">
        <v>32</v>
      </c>
      <c r="E37" s="234" t="s">
        <v>39</v>
      </c>
      <c r="F37" s="234" t="s">
        <v>441</v>
      </c>
      <c r="G37" s="234"/>
      <c r="H37" s="232">
        <f>H38</f>
        <v>25</v>
      </c>
    </row>
    <row r="38" spans="2:8" s="4" customFormat="1" ht="18.75" customHeight="1">
      <c r="B38" s="160"/>
      <c r="C38" s="164" t="s">
        <v>255</v>
      </c>
      <c r="D38" s="234" t="s">
        <v>32</v>
      </c>
      <c r="E38" s="234" t="s">
        <v>39</v>
      </c>
      <c r="F38" s="234" t="s">
        <v>442</v>
      </c>
      <c r="G38" s="234"/>
      <c r="H38" s="232">
        <f>H39</f>
        <v>25</v>
      </c>
    </row>
    <row r="39" spans="2:8" s="4" customFormat="1" ht="39" customHeight="1">
      <c r="B39" s="160"/>
      <c r="C39" s="155" t="s">
        <v>469</v>
      </c>
      <c r="D39" s="234" t="s">
        <v>32</v>
      </c>
      <c r="E39" s="234" t="s">
        <v>39</v>
      </c>
      <c r="F39" s="234" t="s">
        <v>443</v>
      </c>
      <c r="G39" s="234" t="s">
        <v>174</v>
      </c>
      <c r="H39" s="232">
        <f>'прил 6 (ведом)'!I176</f>
        <v>25</v>
      </c>
    </row>
    <row r="40" spans="2:8" s="4" customFormat="1" ht="15">
      <c r="B40" s="236"/>
      <c r="C40" s="155" t="s">
        <v>215</v>
      </c>
      <c r="D40" s="234" t="s">
        <v>32</v>
      </c>
      <c r="E40" s="234" t="s">
        <v>39</v>
      </c>
      <c r="F40" s="234" t="s">
        <v>444</v>
      </c>
      <c r="G40" s="234"/>
      <c r="H40" s="276">
        <f>H43+H44</f>
        <v>250</v>
      </c>
    </row>
    <row r="41" spans="2:8" s="4" customFormat="1" ht="30.75">
      <c r="B41" s="236"/>
      <c r="C41" s="164" t="s">
        <v>445</v>
      </c>
      <c r="D41" s="234" t="s">
        <v>32</v>
      </c>
      <c r="E41" s="234" t="s">
        <v>39</v>
      </c>
      <c r="F41" s="234" t="s">
        <v>446</v>
      </c>
      <c r="G41" s="234"/>
      <c r="H41" s="276">
        <f>H42</f>
        <v>250</v>
      </c>
    </row>
    <row r="42" spans="2:8" s="4" customFormat="1" ht="22.5" customHeight="1">
      <c r="B42" s="160"/>
      <c r="C42" s="164" t="s">
        <v>255</v>
      </c>
      <c r="D42" s="234" t="s">
        <v>32</v>
      </c>
      <c r="E42" s="234" t="s">
        <v>39</v>
      </c>
      <c r="F42" s="234" t="s">
        <v>447</v>
      </c>
      <c r="G42" s="234"/>
      <c r="H42" s="232">
        <f>H43+H44</f>
        <v>250</v>
      </c>
    </row>
    <row r="43" spans="2:8" s="4" customFormat="1" ht="64.5" customHeight="1" hidden="1">
      <c r="B43" s="160"/>
      <c r="C43" s="155" t="s">
        <v>177</v>
      </c>
      <c r="D43" s="234" t="s">
        <v>32</v>
      </c>
      <c r="E43" s="234" t="s">
        <v>39</v>
      </c>
      <c r="F43" s="234" t="s">
        <v>210</v>
      </c>
      <c r="G43" s="234" t="s">
        <v>173</v>
      </c>
      <c r="H43" s="232">
        <v>0</v>
      </c>
    </row>
    <row r="44" spans="2:8" s="4" customFormat="1" ht="36" customHeight="1">
      <c r="B44" s="160"/>
      <c r="C44" s="155" t="s">
        <v>469</v>
      </c>
      <c r="D44" s="234" t="s">
        <v>32</v>
      </c>
      <c r="E44" s="234" t="s">
        <v>39</v>
      </c>
      <c r="F44" s="234" t="s">
        <v>447</v>
      </c>
      <c r="G44" s="234" t="s">
        <v>174</v>
      </c>
      <c r="H44" s="232">
        <f>'прил 6 (ведом)'!I179</f>
        <v>250</v>
      </c>
    </row>
    <row r="45" spans="2:8" s="4" customFormat="1" ht="36" customHeight="1">
      <c r="B45" s="159">
        <v>2</v>
      </c>
      <c r="C45" s="275" t="s">
        <v>259</v>
      </c>
      <c r="D45" s="233" t="s">
        <v>31</v>
      </c>
      <c r="E45" s="233" t="s">
        <v>40</v>
      </c>
      <c r="F45" s="235" t="s">
        <v>448</v>
      </c>
      <c r="G45" s="277"/>
      <c r="H45" s="232">
        <f>H49+H50</f>
        <v>300.2</v>
      </c>
    </row>
    <row r="46" spans="2:8" s="4" customFormat="1" ht="15">
      <c r="B46" s="160"/>
      <c r="C46" s="155" t="s">
        <v>215</v>
      </c>
      <c r="D46" s="233" t="s">
        <v>31</v>
      </c>
      <c r="E46" s="233" t="s">
        <v>40</v>
      </c>
      <c r="F46" s="233" t="s">
        <v>449</v>
      </c>
      <c r="G46" s="277"/>
      <c r="H46" s="232">
        <f>H48</f>
        <v>232.7</v>
      </c>
    </row>
    <row r="47" spans="2:8" s="4" customFormat="1" ht="30.75">
      <c r="B47" s="160"/>
      <c r="C47" s="155" t="s">
        <v>450</v>
      </c>
      <c r="D47" s="233" t="s">
        <v>31</v>
      </c>
      <c r="E47" s="233" t="s">
        <v>40</v>
      </c>
      <c r="F47" s="233" t="s">
        <v>451</v>
      </c>
      <c r="G47" s="277"/>
      <c r="H47" s="232">
        <f>H48</f>
        <v>232.7</v>
      </c>
    </row>
    <row r="48" spans="2:8" s="4" customFormat="1" ht="30.75">
      <c r="B48" s="160"/>
      <c r="C48" s="155" t="s">
        <v>216</v>
      </c>
      <c r="D48" s="233" t="s">
        <v>31</v>
      </c>
      <c r="E48" s="233" t="s">
        <v>40</v>
      </c>
      <c r="F48" s="233" t="s">
        <v>452</v>
      </c>
      <c r="G48" s="277"/>
      <c r="H48" s="232">
        <f>H49</f>
        <v>232.7</v>
      </c>
    </row>
    <row r="49" spans="2:8" s="4" customFormat="1" ht="52.5" customHeight="1">
      <c r="B49" s="160"/>
      <c r="C49" s="155" t="s">
        <v>177</v>
      </c>
      <c r="D49" s="233" t="s">
        <v>31</v>
      </c>
      <c r="E49" s="233" t="s">
        <v>40</v>
      </c>
      <c r="F49" s="233" t="s">
        <v>452</v>
      </c>
      <c r="G49" s="277" t="s">
        <v>173</v>
      </c>
      <c r="H49" s="232">
        <f>'прил 6 (ведом)'!I191</f>
        <v>232.7</v>
      </c>
    </row>
    <row r="50" spans="2:8" s="4" customFormat="1" ht="38.25" customHeight="1">
      <c r="B50" s="160"/>
      <c r="C50" s="155" t="s">
        <v>469</v>
      </c>
      <c r="D50" s="233" t="s">
        <v>31</v>
      </c>
      <c r="E50" s="233" t="s">
        <v>40</v>
      </c>
      <c r="F50" s="233" t="s">
        <v>452</v>
      </c>
      <c r="G50" s="277" t="s">
        <v>174</v>
      </c>
      <c r="H50" s="232">
        <f>'прил 6 (ведом)'!I192</f>
        <v>67.5</v>
      </c>
    </row>
    <row r="51" spans="2:8" s="4" customFormat="1" ht="38.25" customHeight="1">
      <c r="B51" s="159">
        <v>3</v>
      </c>
      <c r="C51" s="238" t="s">
        <v>262</v>
      </c>
      <c r="D51" s="235" t="s">
        <v>29</v>
      </c>
      <c r="E51" s="235" t="s">
        <v>29</v>
      </c>
      <c r="F51" s="235" t="s">
        <v>421</v>
      </c>
      <c r="G51" s="278"/>
      <c r="H51" s="274">
        <f>H54</f>
        <v>100</v>
      </c>
    </row>
    <row r="52" spans="2:8" s="4" customFormat="1" ht="15">
      <c r="B52" s="160"/>
      <c r="C52" s="155" t="s">
        <v>215</v>
      </c>
      <c r="D52" s="233" t="s">
        <v>29</v>
      </c>
      <c r="E52" s="233" t="s">
        <v>29</v>
      </c>
      <c r="F52" s="233" t="s">
        <v>422</v>
      </c>
      <c r="G52" s="277"/>
      <c r="H52" s="232">
        <f>H54</f>
        <v>100</v>
      </c>
    </row>
    <row r="53" spans="2:8" s="4" customFormat="1" ht="36" customHeight="1">
      <c r="B53" s="160"/>
      <c r="C53" s="155" t="s">
        <v>423</v>
      </c>
      <c r="D53" s="233" t="s">
        <v>29</v>
      </c>
      <c r="E53" s="233" t="s">
        <v>29</v>
      </c>
      <c r="F53" s="233" t="s">
        <v>424</v>
      </c>
      <c r="G53" s="277"/>
      <c r="H53" s="232">
        <f>H54</f>
        <v>100</v>
      </c>
    </row>
    <row r="54" spans="2:8" s="4" customFormat="1" ht="30.75">
      <c r="B54" s="160"/>
      <c r="C54" s="155" t="s">
        <v>217</v>
      </c>
      <c r="D54" s="233" t="s">
        <v>29</v>
      </c>
      <c r="E54" s="233" t="s">
        <v>29</v>
      </c>
      <c r="F54" s="233" t="s">
        <v>425</v>
      </c>
      <c r="G54" s="277"/>
      <c r="H54" s="232">
        <f>H55</f>
        <v>100</v>
      </c>
    </row>
    <row r="55" spans="2:8" s="4" customFormat="1" ht="38.25" customHeight="1">
      <c r="B55" s="160"/>
      <c r="C55" s="155" t="s">
        <v>469</v>
      </c>
      <c r="D55" s="233" t="s">
        <v>29</v>
      </c>
      <c r="E55" s="233" t="s">
        <v>29</v>
      </c>
      <c r="F55" s="233" t="s">
        <v>425</v>
      </c>
      <c r="G55" s="277" t="s">
        <v>174</v>
      </c>
      <c r="H55" s="232">
        <f>'прил 6 (ведом)'!I150</f>
        <v>100</v>
      </c>
    </row>
    <row r="56" spans="2:8" s="162" customFormat="1" ht="35.25" customHeight="1">
      <c r="B56" s="159">
        <v>4</v>
      </c>
      <c r="C56" s="238" t="s">
        <v>275</v>
      </c>
      <c r="D56" s="236" t="s">
        <v>41</v>
      </c>
      <c r="E56" s="236" t="s">
        <v>33</v>
      </c>
      <c r="F56" s="234" t="s">
        <v>381</v>
      </c>
      <c r="G56" s="236"/>
      <c r="H56" s="274">
        <f>H65+H69+H57+H61</f>
        <v>306</v>
      </c>
    </row>
    <row r="57" spans="2:8" s="317" customFormat="1" ht="18.75" customHeight="1">
      <c r="B57" s="311"/>
      <c r="C57" s="312" t="s">
        <v>534</v>
      </c>
      <c r="D57" s="313" t="s">
        <v>41</v>
      </c>
      <c r="E57" s="313" t="s">
        <v>33</v>
      </c>
      <c r="F57" s="313" t="s">
        <v>531</v>
      </c>
      <c r="G57" s="313"/>
      <c r="H57" s="314">
        <f>H58</f>
        <v>25.1</v>
      </c>
    </row>
    <row r="58" spans="2:8" s="310" customFormat="1" ht="20.25" customHeight="1">
      <c r="B58" s="311"/>
      <c r="C58" s="312" t="s">
        <v>535</v>
      </c>
      <c r="D58" s="313" t="s">
        <v>41</v>
      </c>
      <c r="E58" s="313" t="s">
        <v>33</v>
      </c>
      <c r="F58" s="313" t="s">
        <v>532</v>
      </c>
      <c r="G58" s="313"/>
      <c r="H58" s="314">
        <f>H59</f>
        <v>25.1</v>
      </c>
    </row>
    <row r="59" spans="2:8" s="310" customFormat="1" ht="54.75" customHeight="1">
      <c r="B59" s="318"/>
      <c r="C59" s="312" t="s">
        <v>536</v>
      </c>
      <c r="D59" s="313" t="s">
        <v>41</v>
      </c>
      <c r="E59" s="313" t="s">
        <v>208</v>
      </c>
      <c r="F59" s="313" t="s">
        <v>533</v>
      </c>
      <c r="G59" s="313"/>
      <c r="H59" s="314">
        <f>H60</f>
        <v>25.1</v>
      </c>
    </row>
    <row r="60" spans="2:8" s="310" customFormat="1" ht="39" customHeight="1">
      <c r="B60" s="311"/>
      <c r="C60" s="312" t="s">
        <v>467</v>
      </c>
      <c r="D60" s="313" t="s">
        <v>41</v>
      </c>
      <c r="E60" s="313" t="s">
        <v>208</v>
      </c>
      <c r="F60" s="313" t="s">
        <v>533</v>
      </c>
      <c r="G60" s="313" t="s">
        <v>174</v>
      </c>
      <c r="H60" s="314">
        <v>25.1</v>
      </c>
    </row>
    <row r="61" spans="2:8" s="317" customFormat="1" ht="18.75" customHeight="1">
      <c r="B61" s="311"/>
      <c r="C61" s="315" t="s">
        <v>215</v>
      </c>
      <c r="D61" s="313" t="s">
        <v>41</v>
      </c>
      <c r="E61" s="313" t="s">
        <v>33</v>
      </c>
      <c r="F61" s="313" t="s">
        <v>528</v>
      </c>
      <c r="G61" s="313"/>
      <c r="H61" s="314">
        <f>H62</f>
        <v>80.9</v>
      </c>
    </row>
    <row r="62" spans="2:8" s="310" customFormat="1" ht="20.25" customHeight="1">
      <c r="B62" s="311"/>
      <c r="C62" s="315" t="s">
        <v>390</v>
      </c>
      <c r="D62" s="313" t="s">
        <v>41</v>
      </c>
      <c r="E62" s="313" t="s">
        <v>33</v>
      </c>
      <c r="F62" s="313" t="s">
        <v>529</v>
      </c>
      <c r="G62" s="313"/>
      <c r="H62" s="314">
        <f>H63</f>
        <v>80.9</v>
      </c>
    </row>
    <row r="63" spans="2:8" s="310" customFormat="1" ht="24.75" customHeight="1">
      <c r="B63" s="318"/>
      <c r="C63" s="315" t="s">
        <v>229</v>
      </c>
      <c r="D63" s="313" t="s">
        <v>41</v>
      </c>
      <c r="E63" s="313" t="s">
        <v>208</v>
      </c>
      <c r="F63" s="313" t="s">
        <v>530</v>
      </c>
      <c r="G63" s="313"/>
      <c r="H63" s="314">
        <f>H64</f>
        <v>80.9</v>
      </c>
    </row>
    <row r="64" spans="2:8" s="310" customFormat="1" ht="34.5" customHeight="1">
      <c r="B64" s="311"/>
      <c r="C64" s="312" t="s">
        <v>467</v>
      </c>
      <c r="D64" s="313" t="s">
        <v>41</v>
      </c>
      <c r="E64" s="313" t="s">
        <v>208</v>
      </c>
      <c r="F64" s="313" t="s">
        <v>530</v>
      </c>
      <c r="G64" s="313" t="s">
        <v>174</v>
      </c>
      <c r="H64" s="314">
        <v>80.9</v>
      </c>
    </row>
    <row r="65" spans="2:8" s="162" customFormat="1" ht="18.75" customHeight="1">
      <c r="B65" s="160"/>
      <c r="C65" s="155" t="s">
        <v>227</v>
      </c>
      <c r="D65" s="234" t="s">
        <v>41</v>
      </c>
      <c r="E65" s="234" t="s">
        <v>33</v>
      </c>
      <c r="F65" s="234" t="s">
        <v>386</v>
      </c>
      <c r="G65" s="234"/>
      <c r="H65" s="232">
        <f>H66</f>
        <v>50</v>
      </c>
    </row>
    <row r="66" spans="2:8" s="4" customFormat="1" ht="20.25" customHeight="1">
      <c r="B66" s="160"/>
      <c r="C66" s="155" t="s">
        <v>387</v>
      </c>
      <c r="D66" s="234" t="s">
        <v>41</v>
      </c>
      <c r="E66" s="234" t="s">
        <v>33</v>
      </c>
      <c r="F66" s="234" t="s">
        <v>388</v>
      </c>
      <c r="G66" s="234"/>
      <c r="H66" s="232">
        <f>H67</f>
        <v>50</v>
      </c>
    </row>
    <row r="67" spans="2:8" s="4" customFormat="1" ht="15">
      <c r="B67" s="236"/>
      <c r="C67" s="155" t="s">
        <v>228</v>
      </c>
      <c r="D67" s="234" t="s">
        <v>41</v>
      </c>
      <c r="E67" s="234" t="s">
        <v>208</v>
      </c>
      <c r="F67" s="234" t="s">
        <v>389</v>
      </c>
      <c r="G67" s="234"/>
      <c r="H67" s="232">
        <f>H68</f>
        <v>50</v>
      </c>
    </row>
    <row r="68" spans="2:8" s="4" customFormat="1" ht="39" customHeight="1">
      <c r="B68" s="160"/>
      <c r="C68" s="155" t="s">
        <v>469</v>
      </c>
      <c r="D68" s="234" t="s">
        <v>41</v>
      </c>
      <c r="E68" s="234" t="s">
        <v>208</v>
      </c>
      <c r="F68" s="234" t="s">
        <v>389</v>
      </c>
      <c r="G68" s="234" t="s">
        <v>174</v>
      </c>
      <c r="H68" s="232">
        <f>'прил 6 (ведом)'!I83</f>
        <v>50</v>
      </c>
    </row>
    <row r="69" spans="2:8" s="162" customFormat="1" ht="18.75" customHeight="1">
      <c r="B69" s="160"/>
      <c r="C69" s="155" t="s">
        <v>215</v>
      </c>
      <c r="D69" s="234" t="s">
        <v>41</v>
      </c>
      <c r="E69" s="234" t="s">
        <v>33</v>
      </c>
      <c r="F69" s="234" t="s">
        <v>382</v>
      </c>
      <c r="G69" s="234"/>
      <c r="H69" s="232">
        <f>H71+H74</f>
        <v>150</v>
      </c>
    </row>
    <row r="70" spans="2:8" s="4" customFormat="1" ht="33.75" customHeight="1">
      <c r="B70" s="160"/>
      <c r="C70" s="155" t="s">
        <v>383</v>
      </c>
      <c r="D70" s="234" t="s">
        <v>41</v>
      </c>
      <c r="E70" s="234" t="s">
        <v>33</v>
      </c>
      <c r="F70" s="234" t="s">
        <v>384</v>
      </c>
      <c r="G70" s="234"/>
      <c r="H70" s="232">
        <f>H71</f>
        <v>150</v>
      </c>
    </row>
    <row r="71" spans="2:8" s="4" customFormat="1" ht="38.25" customHeight="1">
      <c r="B71" s="160"/>
      <c r="C71" s="155" t="s">
        <v>151</v>
      </c>
      <c r="D71" s="234" t="s">
        <v>41</v>
      </c>
      <c r="E71" s="234" t="s">
        <v>33</v>
      </c>
      <c r="F71" s="234" t="s">
        <v>385</v>
      </c>
      <c r="G71" s="234"/>
      <c r="H71" s="232">
        <f>H72</f>
        <v>150</v>
      </c>
    </row>
    <row r="72" spans="2:8" s="4" customFormat="1" ht="33.75" customHeight="1">
      <c r="B72" s="160"/>
      <c r="C72" s="155" t="s">
        <v>469</v>
      </c>
      <c r="D72" s="234" t="s">
        <v>41</v>
      </c>
      <c r="E72" s="234" t="s">
        <v>33</v>
      </c>
      <c r="F72" s="234" t="s">
        <v>385</v>
      </c>
      <c r="G72" s="234" t="s">
        <v>174</v>
      </c>
      <c r="H72" s="232">
        <f>'прил 6 (ведом)'!I77</f>
        <v>150</v>
      </c>
    </row>
    <row r="73" spans="2:8" s="4" customFormat="1" ht="11.25" customHeight="1" hidden="1">
      <c r="B73" s="160"/>
      <c r="C73" s="279" t="s">
        <v>227</v>
      </c>
      <c r="D73" s="234" t="s">
        <v>41</v>
      </c>
      <c r="E73" s="234" t="s">
        <v>208</v>
      </c>
      <c r="F73" s="234" t="s">
        <v>258</v>
      </c>
      <c r="G73" s="236"/>
      <c r="H73" s="232">
        <v>0</v>
      </c>
    </row>
    <row r="74" spans="2:8" s="4" customFormat="1" ht="20.25" customHeight="1" hidden="1">
      <c r="B74" s="236"/>
      <c r="C74" s="164" t="s">
        <v>390</v>
      </c>
      <c r="D74" s="234" t="s">
        <v>41</v>
      </c>
      <c r="E74" s="234" t="s">
        <v>206</v>
      </c>
      <c r="F74" s="234" t="s">
        <v>391</v>
      </c>
      <c r="G74" s="234"/>
      <c r="H74" s="232"/>
    </row>
    <row r="75" spans="2:8" s="4" customFormat="1" ht="15" hidden="1">
      <c r="B75" s="236"/>
      <c r="C75" s="164" t="s">
        <v>229</v>
      </c>
      <c r="D75" s="234" t="s">
        <v>41</v>
      </c>
      <c r="E75" s="234" t="s">
        <v>206</v>
      </c>
      <c r="F75" s="234" t="s">
        <v>392</v>
      </c>
      <c r="G75" s="234"/>
      <c r="H75" s="232"/>
    </row>
    <row r="76" spans="2:8" s="4" customFormat="1" ht="39" customHeight="1" hidden="1">
      <c r="B76" s="160"/>
      <c r="C76" s="155" t="s">
        <v>469</v>
      </c>
      <c r="D76" s="234" t="s">
        <v>41</v>
      </c>
      <c r="E76" s="234" t="s">
        <v>206</v>
      </c>
      <c r="F76" s="234" t="s">
        <v>392</v>
      </c>
      <c r="G76" s="234" t="s">
        <v>174</v>
      </c>
      <c r="H76" s="232"/>
    </row>
    <row r="77" spans="2:8" s="162" customFormat="1" ht="34.5" customHeight="1">
      <c r="B77" s="159">
        <v>5</v>
      </c>
      <c r="C77" s="280" t="s">
        <v>341</v>
      </c>
      <c r="D77" s="236" t="s">
        <v>41</v>
      </c>
      <c r="E77" s="236" t="s">
        <v>33</v>
      </c>
      <c r="F77" s="236" t="s">
        <v>398</v>
      </c>
      <c r="G77" s="236"/>
      <c r="H77" s="274">
        <f>H78</f>
        <v>150</v>
      </c>
    </row>
    <row r="78" spans="2:8" s="162" customFormat="1" ht="20.25" customHeight="1">
      <c r="B78" s="160"/>
      <c r="C78" s="164" t="s">
        <v>215</v>
      </c>
      <c r="D78" s="234" t="s">
        <v>41</v>
      </c>
      <c r="E78" s="234" t="s">
        <v>33</v>
      </c>
      <c r="F78" s="234" t="s">
        <v>400</v>
      </c>
      <c r="G78" s="234"/>
      <c r="H78" s="232">
        <f>H80</f>
        <v>150</v>
      </c>
    </row>
    <row r="79" spans="2:8" s="162" customFormat="1" ht="48.75" customHeight="1">
      <c r="B79" s="160"/>
      <c r="C79" s="164" t="s">
        <v>401</v>
      </c>
      <c r="D79" s="234" t="s">
        <v>41</v>
      </c>
      <c r="E79" s="234" t="s">
        <v>33</v>
      </c>
      <c r="F79" s="234" t="s">
        <v>402</v>
      </c>
      <c r="G79" s="234"/>
      <c r="H79" s="232">
        <f>H81</f>
        <v>150</v>
      </c>
    </row>
    <row r="80" spans="2:8" s="4" customFormat="1" ht="21.75" customHeight="1">
      <c r="B80" s="160"/>
      <c r="C80" s="164" t="s">
        <v>342</v>
      </c>
      <c r="D80" s="234" t="s">
        <v>41</v>
      </c>
      <c r="E80" s="234" t="s">
        <v>33</v>
      </c>
      <c r="F80" s="234" t="s">
        <v>403</v>
      </c>
      <c r="G80" s="234"/>
      <c r="H80" s="232">
        <f>H81</f>
        <v>150</v>
      </c>
    </row>
    <row r="81" spans="2:8" s="4" customFormat="1" ht="40.5" customHeight="1">
      <c r="B81" s="160"/>
      <c r="C81" s="155" t="s">
        <v>469</v>
      </c>
      <c r="D81" s="234" t="s">
        <v>41</v>
      </c>
      <c r="E81" s="234" t="s">
        <v>33</v>
      </c>
      <c r="F81" s="234" t="s">
        <v>403</v>
      </c>
      <c r="G81" s="234" t="s">
        <v>174</v>
      </c>
      <c r="H81" s="232">
        <f>'прил 6 (ведом)'!I106</f>
        <v>150</v>
      </c>
    </row>
    <row r="82" spans="2:8" s="4" customFormat="1" ht="49.5" customHeight="1">
      <c r="B82" s="159">
        <v>6</v>
      </c>
      <c r="C82" s="280" t="s">
        <v>260</v>
      </c>
      <c r="D82" s="234" t="s">
        <v>45</v>
      </c>
      <c r="E82" s="234" t="s">
        <v>207</v>
      </c>
      <c r="F82" s="236" t="s">
        <v>408</v>
      </c>
      <c r="G82" s="236"/>
      <c r="H82" s="274">
        <f>H84+H87+H93+H90+H96</f>
        <v>2103.3</v>
      </c>
    </row>
    <row r="83" spans="2:8" s="4" customFormat="1" ht="21" customHeight="1">
      <c r="B83" s="160"/>
      <c r="C83" s="155" t="s">
        <v>215</v>
      </c>
      <c r="D83" s="234" t="s">
        <v>45</v>
      </c>
      <c r="E83" s="234" t="s">
        <v>207</v>
      </c>
      <c r="F83" s="234" t="s">
        <v>409</v>
      </c>
      <c r="G83" s="234"/>
      <c r="H83" s="232">
        <f>H84</f>
        <v>887.7</v>
      </c>
    </row>
    <row r="84" spans="2:8" s="4" customFormat="1" ht="21" customHeight="1">
      <c r="B84" s="160"/>
      <c r="C84" s="230" t="s">
        <v>410</v>
      </c>
      <c r="D84" s="234" t="s">
        <v>45</v>
      </c>
      <c r="E84" s="234" t="s">
        <v>207</v>
      </c>
      <c r="F84" s="234" t="s">
        <v>411</v>
      </c>
      <c r="G84" s="234"/>
      <c r="H84" s="232">
        <f>H85</f>
        <v>887.7</v>
      </c>
    </row>
    <row r="85" spans="2:8" s="4" customFormat="1" ht="21.75" customHeight="1">
      <c r="B85" s="160"/>
      <c r="C85" s="229" t="s">
        <v>132</v>
      </c>
      <c r="D85" s="234" t="s">
        <v>45</v>
      </c>
      <c r="E85" s="234" t="s">
        <v>207</v>
      </c>
      <c r="F85" s="234" t="s">
        <v>412</v>
      </c>
      <c r="G85" s="234"/>
      <c r="H85" s="232">
        <f>'прил 6 (ведом)'!I127</f>
        <v>887.7</v>
      </c>
    </row>
    <row r="86" spans="2:8" s="4" customFormat="1" ht="36" customHeight="1">
      <c r="B86" s="160"/>
      <c r="C86" s="155" t="s">
        <v>469</v>
      </c>
      <c r="D86" s="234" t="s">
        <v>28</v>
      </c>
      <c r="E86" s="234" t="s">
        <v>41</v>
      </c>
      <c r="F86" s="234" t="s">
        <v>412</v>
      </c>
      <c r="G86" s="234" t="s">
        <v>174</v>
      </c>
      <c r="H86" s="232">
        <f>'прил 6 (ведом)'!I127</f>
        <v>887.7</v>
      </c>
    </row>
    <row r="87" spans="2:8" s="4" customFormat="1" ht="21" customHeight="1">
      <c r="B87" s="160"/>
      <c r="C87" s="229" t="s">
        <v>413</v>
      </c>
      <c r="D87" s="234" t="s">
        <v>28</v>
      </c>
      <c r="E87" s="234" t="s">
        <v>41</v>
      </c>
      <c r="F87" s="234" t="s">
        <v>414</v>
      </c>
      <c r="G87" s="234"/>
      <c r="H87" s="232">
        <f>H88</f>
        <v>50</v>
      </c>
    </row>
    <row r="88" spans="2:8" s="4" customFormat="1" ht="21" customHeight="1">
      <c r="B88" s="160"/>
      <c r="C88" s="165" t="s">
        <v>235</v>
      </c>
      <c r="D88" s="234" t="s">
        <v>28</v>
      </c>
      <c r="E88" s="234" t="s">
        <v>41</v>
      </c>
      <c r="F88" s="234" t="s">
        <v>415</v>
      </c>
      <c r="G88" s="234"/>
      <c r="H88" s="232">
        <f>H89</f>
        <v>50</v>
      </c>
    </row>
    <row r="89" spans="2:8" s="4" customFormat="1" ht="33" customHeight="1">
      <c r="B89" s="160"/>
      <c r="C89" s="155" t="s">
        <v>469</v>
      </c>
      <c r="D89" s="234" t="s">
        <v>28</v>
      </c>
      <c r="E89" s="234" t="s">
        <v>41</v>
      </c>
      <c r="F89" s="234" t="s">
        <v>415</v>
      </c>
      <c r="G89" s="234" t="s">
        <v>174</v>
      </c>
      <c r="H89" s="232">
        <f>'прил 6 (ведом)'!I131</f>
        <v>50</v>
      </c>
    </row>
    <row r="90" spans="2:8" s="4" customFormat="1" ht="20.25" customHeight="1">
      <c r="B90" s="160"/>
      <c r="C90" s="230" t="s">
        <v>416</v>
      </c>
      <c r="D90" s="234" t="s">
        <v>28</v>
      </c>
      <c r="E90" s="234" t="s">
        <v>41</v>
      </c>
      <c r="F90" s="234" t="s">
        <v>417</v>
      </c>
      <c r="G90" s="234"/>
      <c r="H90" s="232">
        <f>H91</f>
        <v>150</v>
      </c>
    </row>
    <row r="91" spans="2:8" s="4" customFormat="1" ht="15">
      <c r="B91" s="160"/>
      <c r="C91" s="165" t="s">
        <v>133</v>
      </c>
      <c r="D91" s="234" t="s">
        <v>28</v>
      </c>
      <c r="E91" s="234" t="s">
        <v>41</v>
      </c>
      <c r="F91" s="234" t="s">
        <v>418</v>
      </c>
      <c r="G91" s="234"/>
      <c r="H91" s="232">
        <f>H92</f>
        <v>150</v>
      </c>
    </row>
    <row r="92" spans="2:8" s="4" customFormat="1" ht="37.5" customHeight="1">
      <c r="B92" s="160"/>
      <c r="C92" s="155" t="s">
        <v>469</v>
      </c>
      <c r="D92" s="234" t="s">
        <v>28</v>
      </c>
      <c r="E92" s="234" t="s">
        <v>41</v>
      </c>
      <c r="F92" s="234" t="s">
        <v>418</v>
      </c>
      <c r="G92" s="234" t="s">
        <v>174</v>
      </c>
      <c r="H92" s="232">
        <f>'прил 6 (ведом)'!I134</f>
        <v>150</v>
      </c>
    </row>
    <row r="93" spans="2:8" s="4" customFormat="1" ht="15">
      <c r="B93" s="160"/>
      <c r="C93" s="229" t="s">
        <v>419</v>
      </c>
      <c r="D93" s="234" t="s">
        <v>28</v>
      </c>
      <c r="E93" s="234" t="s">
        <v>41</v>
      </c>
      <c r="F93" s="234" t="s">
        <v>420</v>
      </c>
      <c r="G93" s="234"/>
      <c r="H93" s="232">
        <f>H95</f>
        <v>964.8</v>
      </c>
    </row>
    <row r="94" spans="2:8" s="4" customFormat="1" ht="15">
      <c r="B94" s="160"/>
      <c r="C94" s="165" t="s">
        <v>236</v>
      </c>
      <c r="D94" s="234" t="s">
        <v>28</v>
      </c>
      <c r="E94" s="234" t="s">
        <v>41</v>
      </c>
      <c r="F94" s="234" t="s">
        <v>454</v>
      </c>
      <c r="G94" s="234"/>
      <c r="H94" s="232">
        <f>H95</f>
        <v>964.8</v>
      </c>
    </row>
    <row r="95" spans="2:8" s="4" customFormat="1" ht="39" customHeight="1">
      <c r="B95" s="160"/>
      <c r="C95" s="155" t="s">
        <v>469</v>
      </c>
      <c r="D95" s="234" t="s">
        <v>28</v>
      </c>
      <c r="E95" s="234" t="s">
        <v>41</v>
      </c>
      <c r="F95" s="234" t="s">
        <v>454</v>
      </c>
      <c r="G95" s="234" t="s">
        <v>174</v>
      </c>
      <c r="H95" s="232">
        <f>'прил 6 (ведом)'!I137</f>
        <v>964.8</v>
      </c>
    </row>
    <row r="96" spans="2:8" s="4" customFormat="1" ht="30.75">
      <c r="B96" s="160"/>
      <c r="C96" s="316" t="s">
        <v>525</v>
      </c>
      <c r="D96" s="234" t="s">
        <v>28</v>
      </c>
      <c r="E96" s="234" t="s">
        <v>41</v>
      </c>
      <c r="F96" s="313" t="s">
        <v>524</v>
      </c>
      <c r="G96" s="234"/>
      <c r="H96" s="314">
        <f>H97</f>
        <v>50.8</v>
      </c>
    </row>
    <row r="97" spans="2:8" s="4" customFormat="1" ht="104.25" customHeight="1">
      <c r="B97" s="160"/>
      <c r="C97" s="316" t="s">
        <v>526</v>
      </c>
      <c r="D97" s="234" t="s">
        <v>28</v>
      </c>
      <c r="E97" s="234" t="s">
        <v>41</v>
      </c>
      <c r="F97" s="313" t="s">
        <v>527</v>
      </c>
      <c r="G97" s="234"/>
      <c r="H97" s="314">
        <f>H98</f>
        <v>50.8</v>
      </c>
    </row>
    <row r="98" spans="2:8" s="4" customFormat="1" ht="39" customHeight="1">
      <c r="B98" s="160"/>
      <c r="C98" s="312" t="s">
        <v>469</v>
      </c>
      <c r="D98" s="234" t="s">
        <v>28</v>
      </c>
      <c r="E98" s="234" t="s">
        <v>41</v>
      </c>
      <c r="F98" s="313" t="s">
        <v>527</v>
      </c>
      <c r="G98" s="234" t="s">
        <v>174</v>
      </c>
      <c r="H98" s="314">
        <v>50.8</v>
      </c>
    </row>
    <row r="99" spans="2:8" s="4" customFormat="1" ht="38.25" customHeight="1">
      <c r="B99" s="159">
        <v>7</v>
      </c>
      <c r="C99" s="281" t="s">
        <v>283</v>
      </c>
      <c r="D99" s="236" t="s">
        <v>45</v>
      </c>
      <c r="E99" s="236" t="s">
        <v>33</v>
      </c>
      <c r="F99" s="236" t="s">
        <v>393</v>
      </c>
      <c r="G99" s="236"/>
      <c r="H99" s="274">
        <f>H100</f>
        <v>2481.1</v>
      </c>
    </row>
    <row r="100" spans="2:8" s="4" customFormat="1" ht="15">
      <c r="B100" s="160"/>
      <c r="C100" s="164" t="s">
        <v>215</v>
      </c>
      <c r="D100" s="234" t="s">
        <v>45</v>
      </c>
      <c r="E100" s="234" t="s">
        <v>33</v>
      </c>
      <c r="F100" s="234" t="s">
        <v>394</v>
      </c>
      <c r="G100" s="234"/>
      <c r="H100" s="232">
        <f>H102</f>
        <v>2481.1</v>
      </c>
    </row>
    <row r="101" spans="2:8" s="4" customFormat="1" ht="37.5" customHeight="1">
      <c r="B101" s="160"/>
      <c r="C101" s="164" t="s">
        <v>395</v>
      </c>
      <c r="D101" s="234" t="s">
        <v>45</v>
      </c>
      <c r="E101" s="234" t="s">
        <v>33</v>
      </c>
      <c r="F101" s="234" t="s">
        <v>396</v>
      </c>
      <c r="G101" s="234"/>
      <c r="H101" s="232">
        <f>H103</f>
        <v>2481.1</v>
      </c>
    </row>
    <row r="102" spans="2:8" s="4" customFormat="1" ht="54" customHeight="1">
      <c r="B102" s="160"/>
      <c r="C102" s="164" t="s">
        <v>230</v>
      </c>
      <c r="D102" s="234" t="s">
        <v>45</v>
      </c>
      <c r="E102" s="234" t="s">
        <v>33</v>
      </c>
      <c r="F102" s="234" t="s">
        <v>397</v>
      </c>
      <c r="G102" s="234"/>
      <c r="H102" s="232">
        <f>H103</f>
        <v>2481.1</v>
      </c>
    </row>
    <row r="103" spans="2:8" s="4" customFormat="1" ht="36.75" customHeight="1">
      <c r="B103" s="159"/>
      <c r="C103" s="155" t="s">
        <v>469</v>
      </c>
      <c r="D103" s="234" t="s">
        <v>45</v>
      </c>
      <c r="E103" s="234" t="s">
        <v>33</v>
      </c>
      <c r="F103" s="234" t="s">
        <v>397</v>
      </c>
      <c r="G103" s="234" t="s">
        <v>174</v>
      </c>
      <c r="H103" s="232">
        <f>'прил 6 (ведом)'!I96</f>
        <v>2481.1</v>
      </c>
    </row>
    <row r="104" spans="2:8" s="4" customFormat="1" ht="46.5">
      <c r="B104" s="159">
        <v>8</v>
      </c>
      <c r="C104" s="280" t="s">
        <v>261</v>
      </c>
      <c r="D104" s="236" t="s">
        <v>45</v>
      </c>
      <c r="E104" s="236" t="s">
        <v>207</v>
      </c>
      <c r="F104" s="236" t="s">
        <v>404</v>
      </c>
      <c r="G104" s="236"/>
      <c r="H104" s="274">
        <f>H106</f>
        <v>110</v>
      </c>
    </row>
    <row r="105" spans="2:8" s="4" customFormat="1" ht="15">
      <c r="B105" s="160"/>
      <c r="C105" s="164" t="s">
        <v>215</v>
      </c>
      <c r="D105" s="234" t="s">
        <v>45</v>
      </c>
      <c r="E105" s="234" t="s">
        <v>207</v>
      </c>
      <c r="F105" s="234" t="s">
        <v>405</v>
      </c>
      <c r="G105" s="234"/>
      <c r="H105" s="232">
        <f>H106</f>
        <v>110</v>
      </c>
    </row>
    <row r="106" spans="2:8" s="4" customFormat="1" ht="23.25" customHeight="1">
      <c r="B106" s="160"/>
      <c r="C106" s="164" t="s">
        <v>399</v>
      </c>
      <c r="D106" s="234" t="s">
        <v>45</v>
      </c>
      <c r="E106" s="234" t="s">
        <v>207</v>
      </c>
      <c r="F106" s="234" t="s">
        <v>406</v>
      </c>
      <c r="G106" s="234"/>
      <c r="H106" s="232">
        <f>H107</f>
        <v>110</v>
      </c>
    </row>
    <row r="107" spans="2:8" s="4" customFormat="1" ht="18.75" customHeight="1">
      <c r="B107" s="160"/>
      <c r="C107" s="164" t="s">
        <v>234</v>
      </c>
      <c r="D107" s="234" t="s">
        <v>45</v>
      </c>
      <c r="E107" s="234" t="s">
        <v>207</v>
      </c>
      <c r="F107" s="234" t="s">
        <v>407</v>
      </c>
      <c r="G107" s="234"/>
      <c r="H107" s="232">
        <f>H108</f>
        <v>110</v>
      </c>
    </row>
    <row r="108" spans="2:8" s="4" customFormat="1" ht="34.5" customHeight="1">
      <c r="B108" s="159"/>
      <c r="C108" s="155" t="s">
        <v>469</v>
      </c>
      <c r="D108" s="234" t="s">
        <v>45</v>
      </c>
      <c r="E108" s="234" t="s">
        <v>207</v>
      </c>
      <c r="F108" s="234" t="s">
        <v>407</v>
      </c>
      <c r="G108" s="234" t="s">
        <v>174</v>
      </c>
      <c r="H108" s="232">
        <f>'прил 6 (ведом)'!I115</f>
        <v>110</v>
      </c>
    </row>
    <row r="109" spans="2:8" s="4" customFormat="1" ht="34.5" customHeight="1">
      <c r="B109" s="159">
        <v>9</v>
      </c>
      <c r="C109" s="280" t="s">
        <v>257</v>
      </c>
      <c r="D109" s="236" t="s">
        <v>39</v>
      </c>
      <c r="E109" s="236" t="s">
        <v>40</v>
      </c>
      <c r="F109" s="236" t="s">
        <v>359</v>
      </c>
      <c r="G109" s="236"/>
      <c r="H109" s="274">
        <f>H110</f>
        <v>5590.299991999999</v>
      </c>
    </row>
    <row r="110" spans="2:8" s="4" customFormat="1" ht="15">
      <c r="B110" s="160"/>
      <c r="C110" s="164" t="s">
        <v>215</v>
      </c>
      <c r="D110" s="234" t="s">
        <v>39</v>
      </c>
      <c r="E110" s="234" t="s">
        <v>40</v>
      </c>
      <c r="F110" s="234" t="s">
        <v>360</v>
      </c>
      <c r="G110" s="234"/>
      <c r="H110" s="232">
        <f>H111+H116+H125+H128+H131+H134</f>
        <v>5590.299991999999</v>
      </c>
    </row>
    <row r="111" spans="2:8" s="4" customFormat="1" ht="30.75">
      <c r="B111" s="160"/>
      <c r="C111" s="155" t="s">
        <v>361</v>
      </c>
      <c r="D111" s="234" t="s">
        <v>39</v>
      </c>
      <c r="E111" s="234" t="s">
        <v>40</v>
      </c>
      <c r="F111" s="234" t="s">
        <v>362</v>
      </c>
      <c r="G111" s="234"/>
      <c r="H111" s="232">
        <f>H112</f>
        <v>672.4</v>
      </c>
    </row>
    <row r="112" spans="2:8" s="4" customFormat="1" ht="18.75" customHeight="1">
      <c r="B112" s="160"/>
      <c r="C112" s="155" t="s">
        <v>147</v>
      </c>
      <c r="D112" s="234" t="s">
        <v>39</v>
      </c>
      <c r="E112" s="234" t="s">
        <v>40</v>
      </c>
      <c r="F112" s="234" t="s">
        <v>363</v>
      </c>
      <c r="G112" s="234"/>
      <c r="H112" s="232">
        <f>H113</f>
        <v>672.4</v>
      </c>
    </row>
    <row r="113" spans="2:8" s="4" customFormat="1" ht="50.25" customHeight="1">
      <c r="B113" s="160"/>
      <c r="C113" s="155" t="s">
        <v>177</v>
      </c>
      <c r="D113" s="234" t="s">
        <v>39</v>
      </c>
      <c r="E113" s="234" t="s">
        <v>40</v>
      </c>
      <c r="F113" s="234" t="s">
        <v>363</v>
      </c>
      <c r="G113" s="234" t="s">
        <v>173</v>
      </c>
      <c r="H113" s="232">
        <f>'прил 6 (ведом)'!I27</f>
        <v>672.4</v>
      </c>
    </row>
    <row r="114" spans="2:8" s="4" customFormat="1" ht="36" customHeight="1" hidden="1">
      <c r="B114" s="236"/>
      <c r="C114" s="238" t="s">
        <v>147</v>
      </c>
      <c r="D114" s="236" t="s">
        <v>39</v>
      </c>
      <c r="E114" s="236" t="s">
        <v>45</v>
      </c>
      <c r="F114" s="236" t="s">
        <v>201</v>
      </c>
      <c r="G114" s="236"/>
      <c r="H114" s="274">
        <v>0</v>
      </c>
    </row>
    <row r="115" spans="2:8" s="4" customFormat="1" ht="66.75" customHeight="1" hidden="1">
      <c r="B115" s="160"/>
      <c r="C115" s="275" t="s">
        <v>177</v>
      </c>
      <c r="D115" s="234" t="s">
        <v>39</v>
      </c>
      <c r="E115" s="234" t="s">
        <v>45</v>
      </c>
      <c r="F115" s="234" t="s">
        <v>201</v>
      </c>
      <c r="G115" s="234" t="s">
        <v>173</v>
      </c>
      <c r="H115" s="232">
        <v>0</v>
      </c>
    </row>
    <row r="116" spans="2:8" s="4" customFormat="1" ht="19.5" customHeight="1">
      <c r="B116" s="160"/>
      <c r="C116" s="155" t="s">
        <v>364</v>
      </c>
      <c r="D116" s="234" t="s">
        <v>39</v>
      </c>
      <c r="E116" s="234" t="s">
        <v>45</v>
      </c>
      <c r="F116" s="234" t="s">
        <v>365</v>
      </c>
      <c r="G116" s="234"/>
      <c r="H116" s="232">
        <f>H117+H123+H121</f>
        <v>4602.699992</v>
      </c>
    </row>
    <row r="117" spans="2:8" s="4" customFormat="1" ht="19.5" customHeight="1">
      <c r="B117" s="160"/>
      <c r="C117" s="155" t="s">
        <v>147</v>
      </c>
      <c r="D117" s="234" t="s">
        <v>39</v>
      </c>
      <c r="E117" s="234" t="s">
        <v>45</v>
      </c>
      <c r="F117" s="234" t="s">
        <v>366</v>
      </c>
      <c r="G117" s="234"/>
      <c r="H117" s="232">
        <f>H118+H119+H120</f>
        <v>4408.5</v>
      </c>
    </row>
    <row r="118" spans="2:8" s="4" customFormat="1" ht="52.5" customHeight="1">
      <c r="B118" s="236"/>
      <c r="C118" s="155" t="s">
        <v>177</v>
      </c>
      <c r="D118" s="237" t="s">
        <v>39</v>
      </c>
      <c r="E118" s="237" t="s">
        <v>55</v>
      </c>
      <c r="F118" s="234" t="s">
        <v>366</v>
      </c>
      <c r="G118" s="234" t="s">
        <v>173</v>
      </c>
      <c r="H118" s="232">
        <f>'прил 6 (ведом)'!I33</f>
        <v>3401.8</v>
      </c>
    </row>
    <row r="119" spans="2:8" s="4" customFormat="1" ht="31.5" customHeight="1">
      <c r="B119" s="160"/>
      <c r="C119" s="155" t="s">
        <v>469</v>
      </c>
      <c r="D119" s="237" t="s">
        <v>39</v>
      </c>
      <c r="E119" s="237" t="s">
        <v>55</v>
      </c>
      <c r="F119" s="234" t="s">
        <v>366</v>
      </c>
      <c r="G119" s="234" t="s">
        <v>174</v>
      </c>
      <c r="H119" s="232">
        <f>'прил 6 (ведом)'!I34</f>
        <v>931</v>
      </c>
    </row>
    <row r="120" spans="2:8" s="4" customFormat="1" ht="23.25" customHeight="1">
      <c r="B120" s="236"/>
      <c r="C120" s="155" t="s">
        <v>180</v>
      </c>
      <c r="D120" s="282" t="s">
        <v>39</v>
      </c>
      <c r="E120" s="282" t="s">
        <v>55</v>
      </c>
      <c r="F120" s="234" t="s">
        <v>366</v>
      </c>
      <c r="G120" s="234" t="s">
        <v>175</v>
      </c>
      <c r="H120" s="232">
        <f>'прил 6 (ведом)'!I35</f>
        <v>75.7</v>
      </c>
    </row>
    <row r="121" spans="2:8" s="4" customFormat="1" ht="30.75">
      <c r="B121" s="160"/>
      <c r="C121" s="164" t="s">
        <v>67</v>
      </c>
      <c r="D121" s="237" t="s">
        <v>39</v>
      </c>
      <c r="E121" s="237" t="s">
        <v>55</v>
      </c>
      <c r="F121" s="234" t="s">
        <v>380</v>
      </c>
      <c r="G121" s="234"/>
      <c r="H121" s="232">
        <f>H122</f>
        <v>190.399992</v>
      </c>
    </row>
    <row r="122" spans="2:8" s="4" customFormat="1" ht="51.75" customHeight="1">
      <c r="B122" s="236"/>
      <c r="C122" s="164" t="s">
        <v>177</v>
      </c>
      <c r="D122" s="237" t="s">
        <v>39</v>
      </c>
      <c r="E122" s="237" t="s">
        <v>55</v>
      </c>
      <c r="F122" s="234" t="s">
        <v>380</v>
      </c>
      <c r="G122" s="234" t="s">
        <v>173</v>
      </c>
      <c r="H122" s="232">
        <f>'прил 6 (ведом)'!I66</f>
        <v>190.399992</v>
      </c>
    </row>
    <row r="123" spans="2:8" s="4" customFormat="1" ht="34.5" customHeight="1">
      <c r="B123" s="160"/>
      <c r="C123" s="155" t="s">
        <v>221</v>
      </c>
      <c r="D123" s="237" t="s">
        <v>39</v>
      </c>
      <c r="E123" s="237" t="s">
        <v>55</v>
      </c>
      <c r="F123" s="234" t="s">
        <v>367</v>
      </c>
      <c r="G123" s="234"/>
      <c r="H123" s="232">
        <f>H124</f>
        <v>3.8</v>
      </c>
    </row>
    <row r="124" spans="2:8" s="4" customFormat="1" ht="36" customHeight="1">
      <c r="B124" s="236"/>
      <c r="C124" s="155" t="s">
        <v>469</v>
      </c>
      <c r="D124" s="237" t="s">
        <v>39</v>
      </c>
      <c r="E124" s="237" t="s">
        <v>55</v>
      </c>
      <c r="F124" s="234" t="s">
        <v>367</v>
      </c>
      <c r="G124" s="234" t="s">
        <v>174</v>
      </c>
      <c r="H124" s="232">
        <f>'прил 6 (ведом)'!I37</f>
        <v>3.8</v>
      </c>
    </row>
    <row r="125" spans="2:8" s="4" customFormat="1" ht="15">
      <c r="B125" s="160"/>
      <c r="C125" s="164" t="s">
        <v>373</v>
      </c>
      <c r="D125" s="237" t="s">
        <v>39</v>
      </c>
      <c r="E125" s="237" t="s">
        <v>55</v>
      </c>
      <c r="F125" s="234" t="s">
        <v>374</v>
      </c>
      <c r="G125" s="237"/>
      <c r="H125" s="232">
        <f>H126</f>
        <v>5</v>
      </c>
    </row>
    <row r="126" spans="2:8" s="162" customFormat="1" ht="21" customHeight="1">
      <c r="B126" s="236"/>
      <c r="C126" s="164" t="s">
        <v>224</v>
      </c>
      <c r="D126" s="234" t="s">
        <v>40</v>
      </c>
      <c r="E126" s="234" t="s">
        <v>41</v>
      </c>
      <c r="F126" s="234" t="s">
        <v>375</v>
      </c>
      <c r="G126" s="237"/>
      <c r="H126" s="232">
        <f>H127</f>
        <v>5</v>
      </c>
    </row>
    <row r="127" spans="2:8" s="162" customFormat="1" ht="35.25" customHeight="1">
      <c r="B127" s="159"/>
      <c r="C127" s="155" t="s">
        <v>469</v>
      </c>
      <c r="D127" s="234" t="s">
        <v>40</v>
      </c>
      <c r="E127" s="234" t="s">
        <v>41</v>
      </c>
      <c r="F127" s="234" t="s">
        <v>375</v>
      </c>
      <c r="G127" s="237" t="s">
        <v>174</v>
      </c>
      <c r="H127" s="232">
        <f>'прил 6 (ведом)'!I49</f>
        <v>5</v>
      </c>
    </row>
    <row r="128" spans="2:8" s="4" customFormat="1" ht="37.5" customHeight="1">
      <c r="B128" s="236"/>
      <c r="C128" s="164" t="s">
        <v>468</v>
      </c>
      <c r="D128" s="234" t="s">
        <v>39</v>
      </c>
      <c r="E128" s="234" t="s">
        <v>45</v>
      </c>
      <c r="F128" s="234" t="s">
        <v>376</v>
      </c>
      <c r="G128" s="237"/>
      <c r="H128" s="232">
        <f>H129</f>
        <v>47.2</v>
      </c>
    </row>
    <row r="129" spans="2:8" s="4" customFormat="1" ht="20.25" customHeight="1">
      <c r="B129" s="160"/>
      <c r="C129" s="164" t="s">
        <v>225</v>
      </c>
      <c r="D129" s="234" t="s">
        <v>39</v>
      </c>
      <c r="E129" s="234" t="s">
        <v>45</v>
      </c>
      <c r="F129" s="234" t="s">
        <v>377</v>
      </c>
      <c r="G129" s="237"/>
      <c r="H129" s="232">
        <f>H130</f>
        <v>47.2</v>
      </c>
    </row>
    <row r="130" spans="2:8" s="4" customFormat="1" ht="35.25" customHeight="1">
      <c r="B130" s="236"/>
      <c r="C130" s="155" t="s">
        <v>469</v>
      </c>
      <c r="D130" s="234" t="s">
        <v>39</v>
      </c>
      <c r="E130" s="234" t="s">
        <v>45</v>
      </c>
      <c r="F130" s="234" t="s">
        <v>377</v>
      </c>
      <c r="G130" s="237" t="s">
        <v>174</v>
      </c>
      <c r="H130" s="232">
        <f>'прил 6 (ведом)'!I56</f>
        <v>47.2</v>
      </c>
    </row>
    <row r="131" spans="2:8" s="4" customFormat="1" ht="30.75" hidden="1">
      <c r="B131" s="160"/>
      <c r="C131" s="155" t="s">
        <v>358</v>
      </c>
      <c r="D131" s="234" t="s">
        <v>39</v>
      </c>
      <c r="E131" s="234" t="s">
        <v>45</v>
      </c>
      <c r="F131" s="234" t="s">
        <v>378</v>
      </c>
      <c r="G131" s="237"/>
      <c r="H131" s="232">
        <f>H132</f>
        <v>0</v>
      </c>
    </row>
    <row r="132" spans="2:8" s="4" customFormat="1" ht="37.5" customHeight="1" hidden="1">
      <c r="B132" s="236"/>
      <c r="C132" s="164" t="s">
        <v>340</v>
      </c>
      <c r="D132" s="234" t="s">
        <v>39</v>
      </c>
      <c r="E132" s="234" t="s">
        <v>45</v>
      </c>
      <c r="F132" s="234" t="s">
        <v>379</v>
      </c>
      <c r="G132" s="237"/>
      <c r="H132" s="232">
        <f>H133</f>
        <v>0</v>
      </c>
    </row>
    <row r="133" spans="2:8" s="4" customFormat="1" ht="15" hidden="1">
      <c r="B133" s="160"/>
      <c r="C133" s="164" t="s">
        <v>179</v>
      </c>
      <c r="D133" s="234" t="s">
        <v>39</v>
      </c>
      <c r="E133" s="234" t="s">
        <v>45</v>
      </c>
      <c r="F133" s="234" t="s">
        <v>379</v>
      </c>
      <c r="G133" s="237" t="s">
        <v>176</v>
      </c>
      <c r="H133" s="232">
        <f>'прил 6 (ведом)'!I59</f>
        <v>0</v>
      </c>
    </row>
    <row r="134" spans="2:8" s="310" customFormat="1" ht="37.5" customHeight="1">
      <c r="B134" s="318"/>
      <c r="C134" s="312" t="s">
        <v>538</v>
      </c>
      <c r="D134" s="313" t="s">
        <v>39</v>
      </c>
      <c r="E134" s="313" t="s">
        <v>45</v>
      </c>
      <c r="F134" s="313" t="s">
        <v>537</v>
      </c>
      <c r="G134" s="319"/>
      <c r="H134" s="314">
        <v>263</v>
      </c>
    </row>
    <row r="135" spans="2:8" s="310" customFormat="1" ht="20.25" customHeight="1">
      <c r="B135" s="311"/>
      <c r="C135" s="312" t="s">
        <v>539</v>
      </c>
      <c r="D135" s="313" t="s">
        <v>39</v>
      </c>
      <c r="E135" s="313" t="s">
        <v>45</v>
      </c>
      <c r="F135" s="313" t="s">
        <v>540</v>
      </c>
      <c r="G135" s="319"/>
      <c r="H135" s="314">
        <v>263</v>
      </c>
    </row>
    <row r="136" spans="2:8" s="310" customFormat="1" ht="35.25" customHeight="1">
      <c r="B136" s="318"/>
      <c r="C136" s="312" t="s">
        <v>469</v>
      </c>
      <c r="D136" s="313" t="s">
        <v>39</v>
      </c>
      <c r="E136" s="313" t="s">
        <v>45</v>
      </c>
      <c r="F136" s="313" t="s">
        <v>540</v>
      </c>
      <c r="G136" s="319" t="s">
        <v>174</v>
      </c>
      <c r="H136" s="314">
        <v>263</v>
      </c>
    </row>
    <row r="137" spans="2:8" s="4" customFormat="1" ht="24.75" customHeight="1">
      <c r="B137" s="159">
        <v>10</v>
      </c>
      <c r="C137" s="280" t="s">
        <v>288</v>
      </c>
      <c r="D137" s="236" t="s">
        <v>39</v>
      </c>
      <c r="E137" s="236" t="s">
        <v>30</v>
      </c>
      <c r="F137" s="236" t="s">
        <v>357</v>
      </c>
      <c r="G137" s="234"/>
      <c r="H137" s="274">
        <f>H138</f>
        <v>25</v>
      </c>
    </row>
    <row r="138" spans="2:8" s="4" customFormat="1" ht="18.75" customHeight="1">
      <c r="B138" s="160"/>
      <c r="C138" s="155" t="s">
        <v>289</v>
      </c>
      <c r="D138" s="234" t="s">
        <v>39</v>
      </c>
      <c r="E138" s="234" t="s">
        <v>30</v>
      </c>
      <c r="F138" s="234" t="s">
        <v>506</v>
      </c>
      <c r="G138" s="234"/>
      <c r="H138" s="232">
        <f>H140</f>
        <v>25</v>
      </c>
    </row>
    <row r="139" spans="2:8" s="4" customFormat="1" ht="18.75" customHeight="1">
      <c r="B139" s="160"/>
      <c r="C139" s="155" t="s">
        <v>358</v>
      </c>
      <c r="D139" s="234" t="s">
        <v>39</v>
      </c>
      <c r="E139" s="234" t="s">
        <v>30</v>
      </c>
      <c r="F139" s="234" t="s">
        <v>504</v>
      </c>
      <c r="G139" s="234"/>
      <c r="H139" s="232">
        <f>H141</f>
        <v>25</v>
      </c>
    </row>
    <row r="140" spans="2:8" s="4" customFormat="1" ht="24" customHeight="1">
      <c r="B140" s="160"/>
      <c r="C140" s="155" t="s">
        <v>148</v>
      </c>
      <c r="D140" s="234" t="s">
        <v>39</v>
      </c>
      <c r="E140" s="234" t="s">
        <v>30</v>
      </c>
      <c r="F140" s="234" t="s">
        <v>505</v>
      </c>
      <c r="G140" s="234"/>
      <c r="H140" s="232">
        <f>H141</f>
        <v>25</v>
      </c>
    </row>
    <row r="141" spans="2:8" s="4" customFormat="1" ht="15">
      <c r="B141" s="160"/>
      <c r="C141" s="164" t="s">
        <v>179</v>
      </c>
      <c r="D141" s="234" t="s">
        <v>39</v>
      </c>
      <c r="E141" s="234" t="s">
        <v>30</v>
      </c>
      <c r="F141" s="234" t="s">
        <v>505</v>
      </c>
      <c r="G141" s="234" t="s">
        <v>176</v>
      </c>
      <c r="H141" s="232">
        <f>'прил 6 (ведом)'!I19</f>
        <v>25</v>
      </c>
    </row>
    <row r="142" spans="2:8" s="4" customFormat="1" ht="30.75">
      <c r="B142" s="159">
        <v>11</v>
      </c>
      <c r="C142" s="163" t="s">
        <v>222</v>
      </c>
      <c r="D142" s="236" t="s">
        <v>39</v>
      </c>
      <c r="E142" s="236" t="s">
        <v>31</v>
      </c>
      <c r="F142" s="236" t="s">
        <v>368</v>
      </c>
      <c r="G142" s="234"/>
      <c r="H142" s="274">
        <f>H143</f>
        <v>150</v>
      </c>
    </row>
    <row r="143" spans="2:8" s="4" customFormat="1" ht="15">
      <c r="B143" s="160"/>
      <c r="C143" s="155" t="s">
        <v>150</v>
      </c>
      <c r="D143" s="234" t="s">
        <v>39</v>
      </c>
      <c r="E143" s="234" t="s">
        <v>31</v>
      </c>
      <c r="F143" s="234" t="s">
        <v>369</v>
      </c>
      <c r="G143" s="234"/>
      <c r="H143" s="232">
        <f>H144</f>
        <v>150</v>
      </c>
    </row>
    <row r="144" spans="2:8" s="4" customFormat="1" ht="15">
      <c r="B144" s="160"/>
      <c r="C144" s="164" t="s">
        <v>370</v>
      </c>
      <c r="D144" s="234" t="s">
        <v>39</v>
      </c>
      <c r="E144" s="234" t="s">
        <v>31</v>
      </c>
      <c r="F144" s="234" t="s">
        <v>371</v>
      </c>
      <c r="G144" s="234"/>
      <c r="H144" s="232">
        <f>H145</f>
        <v>150</v>
      </c>
    </row>
    <row r="145" spans="2:8" s="4" customFormat="1" ht="15">
      <c r="B145" s="160"/>
      <c r="C145" s="164" t="s">
        <v>48</v>
      </c>
      <c r="D145" s="234" t="s">
        <v>39</v>
      </c>
      <c r="E145" s="234" t="s">
        <v>31</v>
      </c>
      <c r="F145" s="234" t="s">
        <v>372</v>
      </c>
      <c r="G145" s="234"/>
      <c r="H145" s="232">
        <f>H146</f>
        <v>150</v>
      </c>
    </row>
    <row r="146" spans="2:8" s="4" customFormat="1" ht="16.5" customHeight="1">
      <c r="B146" s="160"/>
      <c r="C146" s="155" t="s">
        <v>180</v>
      </c>
      <c r="D146" s="234" t="s">
        <v>39</v>
      </c>
      <c r="E146" s="234" t="s">
        <v>31</v>
      </c>
      <c r="F146" s="234" t="s">
        <v>372</v>
      </c>
      <c r="G146" s="234" t="s">
        <v>175</v>
      </c>
      <c r="H146" s="232">
        <f>'прил 6 (ведом)'!I43</f>
        <v>150</v>
      </c>
    </row>
    <row r="147" spans="1:10" s="286" customFormat="1" ht="18" customHeight="1">
      <c r="A147" s="283"/>
      <c r="B147" s="284"/>
      <c r="C147" s="163" t="s">
        <v>75</v>
      </c>
      <c r="D147" s="285"/>
      <c r="E147" s="285"/>
      <c r="F147" s="285"/>
      <c r="G147" s="285"/>
      <c r="H147" s="274">
        <f>H14+H45+H51+H82+H99+H104+H109+H137+H142+H56+H77</f>
        <v>15889.499992000001</v>
      </c>
      <c r="J147" s="283"/>
    </row>
    <row r="148" spans="2:8" ht="17.25" hidden="1">
      <c r="B148" s="287"/>
      <c r="C148" s="288"/>
      <c r="D148" s="85"/>
      <c r="E148" s="85"/>
      <c r="F148" s="267"/>
      <c r="G148" s="85"/>
      <c r="H148" s="289"/>
    </row>
    <row r="149" spans="2:8" ht="18">
      <c r="B149" s="13" t="s">
        <v>237</v>
      </c>
      <c r="C149" s="20"/>
      <c r="D149" s="8"/>
      <c r="E149" s="8"/>
      <c r="F149" s="8"/>
      <c r="G149" s="8"/>
      <c r="H149" s="8"/>
    </row>
    <row r="150" spans="2:8" ht="18">
      <c r="B150" s="8" t="s">
        <v>118</v>
      </c>
      <c r="C150" s="7"/>
      <c r="D150" s="8"/>
      <c r="E150" s="8"/>
      <c r="F150" s="423" t="s">
        <v>238</v>
      </c>
      <c r="G150" s="423"/>
      <c r="H150" s="423"/>
    </row>
    <row r="151" spans="3:8" ht="17.25">
      <c r="C151" s="23"/>
      <c r="H151" s="290"/>
    </row>
  </sheetData>
  <sheetProtection/>
  <mergeCells count="11">
    <mergeCell ref="F11:F12"/>
    <mergeCell ref="G11:G12"/>
    <mergeCell ref="C1:H1"/>
    <mergeCell ref="C2:H2"/>
    <mergeCell ref="F150:H150"/>
    <mergeCell ref="C4:H4"/>
    <mergeCell ref="C5:H5"/>
    <mergeCell ref="H11:H12"/>
    <mergeCell ref="B8:H8"/>
    <mergeCell ref="B11:B12"/>
    <mergeCell ref="C11:C12"/>
  </mergeCells>
  <printOptions/>
  <pageMargins left="1.1811023622047245" right="0.3937007874015748" top="0.7874015748031497" bottom="0.7874015748031497" header="0" footer="0"/>
  <pageSetup horizontalDpi="600" verticalDpi="600" orientation="portrait" paperSize="9" scale="70" r:id="rId1"/>
  <rowBreaks count="2" manualBreakCount="2">
    <brk id="46" max="7" man="1"/>
    <brk id="8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1:Q198"/>
  <sheetViews>
    <sheetView view="pageBreakPreview" zoomScale="75" zoomScaleSheetLayoutView="75" zoomScalePageLayoutView="0" workbookViewId="0" topLeftCell="B1">
      <selection activeCell="C4" sqref="C4:I4"/>
    </sheetView>
  </sheetViews>
  <sheetFormatPr defaultColWidth="9.125" defaultRowHeight="12.75"/>
  <cols>
    <col min="1" max="1" width="6.375" style="322" hidden="1" customWidth="1"/>
    <col min="2" max="2" width="6.375" style="320" customWidth="1"/>
    <col min="3" max="3" width="61.625" style="389" customWidth="1"/>
    <col min="4" max="4" width="6.125" style="320" customWidth="1"/>
    <col min="5" max="5" width="4.875" style="386" customWidth="1"/>
    <col min="6" max="6" width="5.00390625" style="386" customWidth="1"/>
    <col min="7" max="7" width="15.375" style="386" customWidth="1"/>
    <col min="8" max="8" width="6.00390625" style="386" customWidth="1"/>
    <col min="9" max="9" width="11.625" style="390" customWidth="1"/>
    <col min="10" max="10" width="13.50390625" style="322" customWidth="1"/>
    <col min="11" max="11" width="13.875" style="322" customWidth="1"/>
    <col min="12" max="13" width="16.125" style="323" customWidth="1"/>
    <col min="14" max="16384" width="9.125" style="322" customWidth="1"/>
  </cols>
  <sheetData>
    <row r="1" spans="3:17" ht="22.5" customHeight="1">
      <c r="C1" s="434" t="s">
        <v>272</v>
      </c>
      <c r="D1" s="434"/>
      <c r="E1" s="434"/>
      <c r="F1" s="434"/>
      <c r="G1" s="434"/>
      <c r="H1" s="434"/>
      <c r="I1" s="434"/>
      <c r="J1" s="321"/>
      <c r="K1" s="321"/>
      <c r="L1" s="321"/>
      <c r="M1" s="321"/>
      <c r="N1" s="321"/>
      <c r="O1" s="321"/>
      <c r="P1" s="321"/>
      <c r="Q1" s="321"/>
    </row>
    <row r="2" spans="3:9" ht="18.75" customHeight="1">
      <c r="C2" s="435" t="s">
        <v>548</v>
      </c>
      <c r="D2" s="435"/>
      <c r="E2" s="435"/>
      <c r="F2" s="435"/>
      <c r="G2" s="435"/>
      <c r="H2" s="435"/>
      <c r="I2" s="435"/>
    </row>
    <row r="3" spans="3:9" ht="18.75" customHeight="1">
      <c r="C3" s="324" t="s">
        <v>552</v>
      </c>
      <c r="D3" s="324"/>
      <c r="E3" s="324"/>
      <c r="F3" s="324"/>
      <c r="G3" s="324"/>
      <c r="H3" s="324"/>
      <c r="I3" s="324"/>
    </row>
    <row r="4" spans="3:17" ht="22.5" customHeight="1">
      <c r="C4" s="434" t="s">
        <v>272</v>
      </c>
      <c r="D4" s="434"/>
      <c r="E4" s="434"/>
      <c r="F4" s="434"/>
      <c r="G4" s="434"/>
      <c r="H4" s="434"/>
      <c r="I4" s="434"/>
      <c r="J4" s="321"/>
      <c r="K4" s="321"/>
      <c r="L4" s="321"/>
      <c r="M4" s="321"/>
      <c r="N4" s="321"/>
      <c r="O4" s="321"/>
      <c r="P4" s="321"/>
      <c r="Q4" s="321"/>
    </row>
    <row r="5" spans="3:9" ht="18.75" customHeight="1">
      <c r="C5" s="435" t="s">
        <v>510</v>
      </c>
      <c r="D5" s="435"/>
      <c r="E5" s="435"/>
      <c r="F5" s="435"/>
      <c r="G5" s="435"/>
      <c r="H5" s="435"/>
      <c r="I5" s="435"/>
    </row>
    <row r="6" spans="2:9" ht="46.5" customHeight="1">
      <c r="B6" s="325"/>
      <c r="C6" s="431" t="s">
        <v>267</v>
      </c>
      <c r="D6" s="431"/>
      <c r="E6" s="431"/>
      <c r="F6" s="431"/>
      <c r="G6" s="431"/>
      <c r="H6" s="431"/>
      <c r="I6" s="326"/>
    </row>
    <row r="7" spans="2:9" ht="17.25" customHeight="1">
      <c r="B7" s="325"/>
      <c r="C7" s="431" t="s">
        <v>356</v>
      </c>
      <c r="D7" s="431"/>
      <c r="E7" s="431"/>
      <c r="F7" s="431"/>
      <c r="G7" s="431"/>
      <c r="H7" s="431"/>
      <c r="I7" s="326"/>
    </row>
    <row r="8" spans="2:9" ht="15" customHeight="1">
      <c r="B8" s="327"/>
      <c r="C8" s="328"/>
      <c r="D8" s="329"/>
      <c r="E8" s="329"/>
      <c r="F8" s="329"/>
      <c r="G8" s="329"/>
      <c r="H8" s="329"/>
      <c r="I8" s="330"/>
    </row>
    <row r="9" spans="2:10" s="335" customFormat="1" ht="15">
      <c r="B9" s="331"/>
      <c r="C9" s="332"/>
      <c r="D9" s="333"/>
      <c r="E9" s="333"/>
      <c r="F9" s="333"/>
      <c r="G9" s="333"/>
      <c r="H9" s="433" t="s">
        <v>99</v>
      </c>
      <c r="I9" s="433"/>
      <c r="J9" s="334"/>
    </row>
    <row r="10" spans="2:9" s="340" customFormat="1" ht="31.5" customHeight="1">
      <c r="B10" s="336" t="s">
        <v>90</v>
      </c>
      <c r="C10" s="337" t="s">
        <v>72</v>
      </c>
      <c r="D10" s="338" t="s">
        <v>96</v>
      </c>
      <c r="E10" s="338" t="s">
        <v>34</v>
      </c>
      <c r="F10" s="338" t="s">
        <v>36</v>
      </c>
      <c r="G10" s="338" t="s">
        <v>37</v>
      </c>
      <c r="H10" s="338" t="s">
        <v>38</v>
      </c>
      <c r="I10" s="339" t="s">
        <v>26</v>
      </c>
    </row>
    <row r="11" spans="2:9" s="335" customFormat="1" ht="15">
      <c r="B11" s="341">
        <v>1</v>
      </c>
      <c r="C11" s="342">
        <v>2</v>
      </c>
      <c r="D11" s="343" t="s">
        <v>63</v>
      </c>
      <c r="E11" s="343" t="s">
        <v>91</v>
      </c>
      <c r="F11" s="343" t="s">
        <v>64</v>
      </c>
      <c r="G11" s="343" t="s">
        <v>65</v>
      </c>
      <c r="H11" s="343" t="s">
        <v>66</v>
      </c>
      <c r="I11" s="344">
        <v>8</v>
      </c>
    </row>
    <row r="12" spans="2:9" s="335" customFormat="1" ht="30.75">
      <c r="B12" s="345">
        <v>1</v>
      </c>
      <c r="C12" s="346" t="s">
        <v>268</v>
      </c>
      <c r="D12" s="347"/>
      <c r="E12" s="347"/>
      <c r="F12" s="347"/>
      <c r="G12" s="347"/>
      <c r="H12" s="347"/>
      <c r="I12" s="348">
        <v>25</v>
      </c>
    </row>
    <row r="13" spans="2:9" s="335" customFormat="1" ht="15">
      <c r="B13" s="345"/>
      <c r="C13" s="349" t="s">
        <v>61</v>
      </c>
      <c r="D13" s="350" t="s">
        <v>266</v>
      </c>
      <c r="E13" s="350" t="s">
        <v>39</v>
      </c>
      <c r="F13" s="351"/>
      <c r="G13" s="351"/>
      <c r="H13" s="351"/>
      <c r="I13" s="352">
        <v>25</v>
      </c>
    </row>
    <row r="14" spans="2:9" s="335" customFormat="1" ht="46.5">
      <c r="B14" s="353"/>
      <c r="C14" s="354" t="s">
        <v>46</v>
      </c>
      <c r="D14" s="342" t="s">
        <v>266</v>
      </c>
      <c r="E14" s="350" t="s">
        <v>39</v>
      </c>
      <c r="F14" s="350" t="s">
        <v>30</v>
      </c>
      <c r="G14" s="350"/>
      <c r="H14" s="350"/>
      <c r="I14" s="352">
        <v>25</v>
      </c>
    </row>
    <row r="15" spans="2:9" s="335" customFormat="1" ht="30.75">
      <c r="B15" s="353"/>
      <c r="C15" s="354" t="s">
        <v>288</v>
      </c>
      <c r="D15" s="342" t="s">
        <v>266</v>
      </c>
      <c r="E15" s="350" t="s">
        <v>39</v>
      </c>
      <c r="F15" s="350" t="s">
        <v>30</v>
      </c>
      <c r="G15" s="350" t="s">
        <v>357</v>
      </c>
      <c r="H15" s="350"/>
      <c r="I15" s="352">
        <v>25</v>
      </c>
    </row>
    <row r="16" spans="2:9" s="335" customFormat="1" ht="20.25" customHeight="1">
      <c r="B16" s="353"/>
      <c r="C16" s="349" t="s">
        <v>289</v>
      </c>
      <c r="D16" s="342" t="s">
        <v>266</v>
      </c>
      <c r="E16" s="350" t="s">
        <v>39</v>
      </c>
      <c r="F16" s="350" t="s">
        <v>30</v>
      </c>
      <c r="G16" s="350" t="s">
        <v>503</v>
      </c>
      <c r="H16" s="350"/>
      <c r="I16" s="352">
        <v>25</v>
      </c>
    </row>
    <row r="17" spans="2:9" s="335" customFormat="1" ht="37.5" customHeight="1">
      <c r="B17" s="353"/>
      <c r="C17" s="349" t="s">
        <v>358</v>
      </c>
      <c r="D17" s="342" t="s">
        <v>266</v>
      </c>
      <c r="E17" s="350" t="s">
        <v>39</v>
      </c>
      <c r="F17" s="350" t="s">
        <v>30</v>
      </c>
      <c r="G17" s="350" t="s">
        <v>504</v>
      </c>
      <c r="H17" s="350"/>
      <c r="I17" s="352">
        <v>25</v>
      </c>
    </row>
    <row r="18" spans="2:9" s="335" customFormat="1" ht="30.75" customHeight="1">
      <c r="B18" s="353"/>
      <c r="C18" s="349" t="s">
        <v>148</v>
      </c>
      <c r="D18" s="342" t="s">
        <v>266</v>
      </c>
      <c r="E18" s="350" t="s">
        <v>39</v>
      </c>
      <c r="F18" s="350" t="s">
        <v>30</v>
      </c>
      <c r="G18" s="350" t="s">
        <v>505</v>
      </c>
      <c r="H18" s="350"/>
      <c r="I18" s="352">
        <v>25</v>
      </c>
    </row>
    <row r="19" spans="2:9" s="335" customFormat="1" ht="15">
      <c r="B19" s="353"/>
      <c r="C19" s="354" t="s">
        <v>179</v>
      </c>
      <c r="D19" s="342" t="s">
        <v>266</v>
      </c>
      <c r="E19" s="350" t="s">
        <v>39</v>
      </c>
      <c r="F19" s="350" t="s">
        <v>30</v>
      </c>
      <c r="G19" s="350" t="s">
        <v>505</v>
      </c>
      <c r="H19" s="350" t="s">
        <v>176</v>
      </c>
      <c r="I19" s="352">
        <v>25</v>
      </c>
    </row>
    <row r="20" spans="2:9" s="357" customFormat="1" ht="30.75">
      <c r="B20" s="355">
        <v>2</v>
      </c>
      <c r="C20" s="356" t="s">
        <v>200</v>
      </c>
      <c r="D20" s="346" t="s">
        <v>130</v>
      </c>
      <c r="E20" s="351"/>
      <c r="F20" s="351"/>
      <c r="G20" s="351"/>
      <c r="H20" s="351"/>
      <c r="I20" s="352">
        <f>I21+I60+I67+I90+I121+I144+I151+I185</f>
        <v>15864.499992</v>
      </c>
    </row>
    <row r="21" spans="2:9" s="357" customFormat="1" ht="15">
      <c r="B21" s="355"/>
      <c r="C21" s="349" t="s">
        <v>61</v>
      </c>
      <c r="D21" s="342" t="s">
        <v>130</v>
      </c>
      <c r="E21" s="350" t="s">
        <v>39</v>
      </c>
      <c r="F21" s="350"/>
      <c r="G21" s="350"/>
      <c r="H21" s="350"/>
      <c r="I21" s="352">
        <f>I22+I28+I38+I44</f>
        <v>5286.9</v>
      </c>
    </row>
    <row r="22" spans="2:9" s="357" customFormat="1" ht="30.75">
      <c r="B22" s="355"/>
      <c r="C22" s="349" t="s">
        <v>131</v>
      </c>
      <c r="D22" s="342" t="s">
        <v>130</v>
      </c>
      <c r="E22" s="350" t="s">
        <v>39</v>
      </c>
      <c r="F22" s="350" t="s">
        <v>40</v>
      </c>
      <c r="G22" s="350"/>
      <c r="H22" s="350"/>
      <c r="I22" s="352">
        <f>I23</f>
        <v>672.4</v>
      </c>
    </row>
    <row r="23" spans="2:9" s="357" customFormat="1" ht="46.5">
      <c r="B23" s="355"/>
      <c r="C23" s="354" t="s">
        <v>276</v>
      </c>
      <c r="D23" s="342" t="s">
        <v>130</v>
      </c>
      <c r="E23" s="350" t="s">
        <v>39</v>
      </c>
      <c r="F23" s="350" t="s">
        <v>40</v>
      </c>
      <c r="G23" s="350" t="s">
        <v>359</v>
      </c>
      <c r="H23" s="350"/>
      <c r="I23" s="352">
        <f>I24</f>
        <v>672.4</v>
      </c>
    </row>
    <row r="24" spans="2:9" s="335" customFormat="1" ht="23.25" customHeight="1">
      <c r="B24" s="353"/>
      <c r="C24" s="354" t="s">
        <v>215</v>
      </c>
      <c r="D24" s="342" t="s">
        <v>130</v>
      </c>
      <c r="E24" s="350" t="s">
        <v>39</v>
      </c>
      <c r="F24" s="350" t="s">
        <v>40</v>
      </c>
      <c r="G24" s="350" t="s">
        <v>360</v>
      </c>
      <c r="H24" s="350"/>
      <c r="I24" s="352">
        <f>I25</f>
        <v>672.4</v>
      </c>
    </row>
    <row r="25" spans="2:9" s="335" customFormat="1" ht="30.75">
      <c r="B25" s="353"/>
      <c r="C25" s="349" t="s">
        <v>361</v>
      </c>
      <c r="D25" s="342" t="s">
        <v>130</v>
      </c>
      <c r="E25" s="350" t="s">
        <v>39</v>
      </c>
      <c r="F25" s="350" t="s">
        <v>40</v>
      </c>
      <c r="G25" s="350" t="s">
        <v>362</v>
      </c>
      <c r="H25" s="350"/>
      <c r="I25" s="352">
        <f>I26</f>
        <v>672.4</v>
      </c>
    </row>
    <row r="26" spans="2:9" s="335" customFormat="1" ht="30.75">
      <c r="B26" s="353"/>
      <c r="C26" s="349" t="s">
        <v>147</v>
      </c>
      <c r="D26" s="342" t="s">
        <v>130</v>
      </c>
      <c r="E26" s="350" t="s">
        <v>39</v>
      </c>
      <c r="F26" s="350" t="s">
        <v>40</v>
      </c>
      <c r="G26" s="350" t="s">
        <v>363</v>
      </c>
      <c r="H26" s="350"/>
      <c r="I26" s="352">
        <f>I27</f>
        <v>672.4</v>
      </c>
    </row>
    <row r="27" spans="2:9" s="335" customFormat="1" ht="67.5" customHeight="1">
      <c r="B27" s="353"/>
      <c r="C27" s="349" t="s">
        <v>177</v>
      </c>
      <c r="D27" s="342" t="s">
        <v>130</v>
      </c>
      <c r="E27" s="350" t="s">
        <v>39</v>
      </c>
      <c r="F27" s="350" t="s">
        <v>40</v>
      </c>
      <c r="G27" s="350" t="s">
        <v>363</v>
      </c>
      <c r="H27" s="350" t="s">
        <v>173</v>
      </c>
      <c r="I27" s="352">
        <v>672.4</v>
      </c>
    </row>
    <row r="28" spans="2:9" s="335" customFormat="1" ht="49.5" customHeight="1">
      <c r="B28" s="353"/>
      <c r="C28" s="354" t="s">
        <v>92</v>
      </c>
      <c r="D28" s="342" t="s">
        <v>130</v>
      </c>
      <c r="E28" s="350" t="s">
        <v>39</v>
      </c>
      <c r="F28" s="350" t="s">
        <v>45</v>
      </c>
      <c r="G28" s="350"/>
      <c r="H28" s="350"/>
      <c r="I28" s="352">
        <f>I29</f>
        <v>4412.3</v>
      </c>
    </row>
    <row r="29" spans="2:9" s="335" customFormat="1" ht="51" customHeight="1">
      <c r="B29" s="353"/>
      <c r="C29" s="354" t="s">
        <v>276</v>
      </c>
      <c r="D29" s="342" t="s">
        <v>130</v>
      </c>
      <c r="E29" s="350" t="s">
        <v>39</v>
      </c>
      <c r="F29" s="350" t="s">
        <v>45</v>
      </c>
      <c r="G29" s="350" t="s">
        <v>359</v>
      </c>
      <c r="H29" s="350"/>
      <c r="I29" s="352">
        <f>I30</f>
        <v>4412.3</v>
      </c>
    </row>
    <row r="30" spans="2:9" s="335" customFormat="1" ht="25.5" customHeight="1">
      <c r="B30" s="353"/>
      <c r="C30" s="354" t="s">
        <v>215</v>
      </c>
      <c r="D30" s="342" t="s">
        <v>130</v>
      </c>
      <c r="E30" s="350" t="s">
        <v>39</v>
      </c>
      <c r="F30" s="350" t="s">
        <v>45</v>
      </c>
      <c r="G30" s="350" t="s">
        <v>360</v>
      </c>
      <c r="H30" s="350"/>
      <c r="I30" s="352">
        <f>I31</f>
        <v>4412.3</v>
      </c>
    </row>
    <row r="31" spans="2:9" s="335" customFormat="1" ht="30.75">
      <c r="B31" s="353"/>
      <c r="C31" s="349" t="s">
        <v>364</v>
      </c>
      <c r="D31" s="342" t="s">
        <v>130</v>
      </c>
      <c r="E31" s="350" t="s">
        <v>39</v>
      </c>
      <c r="F31" s="350" t="s">
        <v>45</v>
      </c>
      <c r="G31" s="350" t="s">
        <v>365</v>
      </c>
      <c r="H31" s="350"/>
      <c r="I31" s="352">
        <f>I32+I36</f>
        <v>4412.3</v>
      </c>
    </row>
    <row r="32" spans="2:9" s="335" customFormat="1" ht="30.75">
      <c r="B32" s="353"/>
      <c r="C32" s="349" t="s">
        <v>147</v>
      </c>
      <c r="D32" s="342" t="s">
        <v>130</v>
      </c>
      <c r="E32" s="350" t="s">
        <v>39</v>
      </c>
      <c r="F32" s="350" t="s">
        <v>45</v>
      </c>
      <c r="G32" s="350" t="s">
        <v>366</v>
      </c>
      <c r="H32" s="350"/>
      <c r="I32" s="352">
        <f>I33+I34+I35</f>
        <v>4408.5</v>
      </c>
    </row>
    <row r="33" spans="2:9" s="335" customFormat="1" ht="69" customHeight="1">
      <c r="B33" s="353"/>
      <c r="C33" s="349" t="s">
        <v>177</v>
      </c>
      <c r="D33" s="342" t="s">
        <v>130</v>
      </c>
      <c r="E33" s="350" t="s">
        <v>39</v>
      </c>
      <c r="F33" s="350" t="s">
        <v>45</v>
      </c>
      <c r="G33" s="350" t="s">
        <v>366</v>
      </c>
      <c r="H33" s="350" t="s">
        <v>173</v>
      </c>
      <c r="I33" s="352">
        <v>3401.8</v>
      </c>
    </row>
    <row r="34" spans="2:9" s="335" customFormat="1" ht="33.75" customHeight="1">
      <c r="B34" s="353"/>
      <c r="C34" s="349" t="s">
        <v>467</v>
      </c>
      <c r="D34" s="342" t="s">
        <v>130</v>
      </c>
      <c r="E34" s="350" t="s">
        <v>39</v>
      </c>
      <c r="F34" s="350" t="s">
        <v>45</v>
      </c>
      <c r="G34" s="350" t="s">
        <v>366</v>
      </c>
      <c r="H34" s="350" t="s">
        <v>174</v>
      </c>
      <c r="I34" s="352">
        <v>931</v>
      </c>
    </row>
    <row r="35" spans="2:9" s="335" customFormat="1" ht="15">
      <c r="B35" s="353"/>
      <c r="C35" s="349" t="s">
        <v>180</v>
      </c>
      <c r="D35" s="342" t="s">
        <v>130</v>
      </c>
      <c r="E35" s="350" t="s">
        <v>39</v>
      </c>
      <c r="F35" s="350" t="s">
        <v>45</v>
      </c>
      <c r="G35" s="350" t="s">
        <v>366</v>
      </c>
      <c r="H35" s="350" t="s">
        <v>175</v>
      </c>
      <c r="I35" s="352">
        <v>75.7</v>
      </c>
    </row>
    <row r="36" spans="2:9" s="335" customFormat="1" ht="46.5">
      <c r="B36" s="353"/>
      <c r="C36" s="349" t="s">
        <v>221</v>
      </c>
      <c r="D36" s="342" t="s">
        <v>130</v>
      </c>
      <c r="E36" s="350" t="s">
        <v>39</v>
      </c>
      <c r="F36" s="350" t="s">
        <v>45</v>
      </c>
      <c r="G36" s="350" t="s">
        <v>367</v>
      </c>
      <c r="H36" s="350"/>
      <c r="I36" s="352">
        <v>3.8</v>
      </c>
    </row>
    <row r="37" spans="2:9" s="335" customFormat="1" ht="30.75">
      <c r="B37" s="353"/>
      <c r="C37" s="349" t="s">
        <v>467</v>
      </c>
      <c r="D37" s="342" t="s">
        <v>130</v>
      </c>
      <c r="E37" s="350" t="s">
        <v>39</v>
      </c>
      <c r="F37" s="350" t="s">
        <v>45</v>
      </c>
      <c r="G37" s="350" t="s">
        <v>367</v>
      </c>
      <c r="H37" s="350" t="s">
        <v>174</v>
      </c>
      <c r="I37" s="352">
        <v>3.8</v>
      </c>
    </row>
    <row r="38" spans="2:9" s="335" customFormat="1" ht="15">
      <c r="B38" s="353"/>
      <c r="C38" s="349" t="s">
        <v>82</v>
      </c>
      <c r="D38" s="342" t="s">
        <v>130</v>
      </c>
      <c r="E38" s="350" t="s">
        <v>39</v>
      </c>
      <c r="F38" s="350" t="s">
        <v>31</v>
      </c>
      <c r="G38" s="350"/>
      <c r="H38" s="350"/>
      <c r="I38" s="352">
        <v>150</v>
      </c>
    </row>
    <row r="39" spans="2:9" s="335" customFormat="1" ht="30.75">
      <c r="B39" s="353"/>
      <c r="C39" s="349" t="s">
        <v>222</v>
      </c>
      <c r="D39" s="342" t="s">
        <v>130</v>
      </c>
      <c r="E39" s="350" t="s">
        <v>39</v>
      </c>
      <c r="F39" s="350" t="s">
        <v>31</v>
      </c>
      <c r="G39" s="350" t="s">
        <v>368</v>
      </c>
      <c r="H39" s="350"/>
      <c r="I39" s="352">
        <v>150</v>
      </c>
    </row>
    <row r="40" spans="2:9" s="335" customFormat="1" ht="15">
      <c r="B40" s="353"/>
      <c r="C40" s="349" t="s">
        <v>150</v>
      </c>
      <c r="D40" s="342" t="s">
        <v>130</v>
      </c>
      <c r="E40" s="350" t="s">
        <v>39</v>
      </c>
      <c r="F40" s="350" t="s">
        <v>31</v>
      </c>
      <c r="G40" s="350" t="s">
        <v>369</v>
      </c>
      <c r="H40" s="350"/>
      <c r="I40" s="352">
        <v>150</v>
      </c>
    </row>
    <row r="41" spans="2:9" s="335" customFormat="1" ht="15">
      <c r="B41" s="353"/>
      <c r="C41" s="354" t="s">
        <v>370</v>
      </c>
      <c r="D41" s="342" t="s">
        <v>130</v>
      </c>
      <c r="E41" s="350" t="s">
        <v>39</v>
      </c>
      <c r="F41" s="350" t="s">
        <v>31</v>
      </c>
      <c r="G41" s="350" t="s">
        <v>371</v>
      </c>
      <c r="H41" s="350"/>
      <c r="I41" s="352">
        <v>150</v>
      </c>
    </row>
    <row r="42" spans="2:9" s="335" customFormat="1" ht="15">
      <c r="B42" s="353"/>
      <c r="C42" s="354" t="s">
        <v>48</v>
      </c>
      <c r="D42" s="342" t="s">
        <v>130</v>
      </c>
      <c r="E42" s="350" t="s">
        <v>39</v>
      </c>
      <c r="F42" s="350" t="s">
        <v>31</v>
      </c>
      <c r="G42" s="350" t="s">
        <v>372</v>
      </c>
      <c r="H42" s="350"/>
      <c r="I42" s="352">
        <v>150</v>
      </c>
    </row>
    <row r="43" spans="2:9" s="335" customFormat="1" ht="15">
      <c r="B43" s="353"/>
      <c r="C43" s="349" t="s">
        <v>180</v>
      </c>
      <c r="D43" s="342" t="s">
        <v>130</v>
      </c>
      <c r="E43" s="350" t="s">
        <v>39</v>
      </c>
      <c r="F43" s="350" t="s">
        <v>31</v>
      </c>
      <c r="G43" s="350" t="s">
        <v>372</v>
      </c>
      <c r="H43" s="350" t="s">
        <v>175</v>
      </c>
      <c r="I43" s="352">
        <v>150</v>
      </c>
    </row>
    <row r="44" spans="2:9" s="335" customFormat="1" ht="15">
      <c r="B44" s="353"/>
      <c r="C44" s="354" t="s">
        <v>83</v>
      </c>
      <c r="D44" s="342" t="s">
        <v>130</v>
      </c>
      <c r="E44" s="350" t="s">
        <v>39</v>
      </c>
      <c r="F44" s="350" t="s">
        <v>55</v>
      </c>
      <c r="G44" s="350"/>
      <c r="H44" s="350"/>
      <c r="I44" s="352">
        <v>52.2</v>
      </c>
    </row>
    <row r="45" spans="2:9" s="335" customFormat="1" ht="39" customHeight="1">
      <c r="B45" s="353"/>
      <c r="C45" s="354" t="s">
        <v>276</v>
      </c>
      <c r="D45" s="342" t="s">
        <v>130</v>
      </c>
      <c r="E45" s="358" t="s">
        <v>39</v>
      </c>
      <c r="F45" s="358" t="s">
        <v>55</v>
      </c>
      <c r="G45" s="350" t="s">
        <v>359</v>
      </c>
      <c r="H45" s="358"/>
      <c r="I45" s="352">
        <v>52.2</v>
      </c>
    </row>
    <row r="46" spans="2:9" s="335" customFormat="1" ht="23.25" customHeight="1">
      <c r="B46" s="353"/>
      <c r="C46" s="354" t="s">
        <v>215</v>
      </c>
      <c r="D46" s="342" t="s">
        <v>130</v>
      </c>
      <c r="E46" s="358" t="s">
        <v>39</v>
      </c>
      <c r="F46" s="358" t="s">
        <v>55</v>
      </c>
      <c r="G46" s="350" t="s">
        <v>360</v>
      </c>
      <c r="H46" s="358"/>
      <c r="I46" s="352">
        <v>52.2</v>
      </c>
    </row>
    <row r="47" spans="2:9" s="335" customFormat="1" ht="21.75" customHeight="1">
      <c r="B47" s="353"/>
      <c r="C47" s="354" t="s">
        <v>373</v>
      </c>
      <c r="D47" s="342" t="s">
        <v>130</v>
      </c>
      <c r="E47" s="358" t="s">
        <v>39</v>
      </c>
      <c r="F47" s="358" t="s">
        <v>55</v>
      </c>
      <c r="G47" s="350" t="s">
        <v>374</v>
      </c>
      <c r="H47" s="358"/>
      <c r="I47" s="352">
        <v>5</v>
      </c>
    </row>
    <row r="48" spans="2:9" s="335" customFormat="1" ht="39" customHeight="1">
      <c r="B48" s="353"/>
      <c r="C48" s="354" t="s">
        <v>224</v>
      </c>
      <c r="D48" s="342" t="s">
        <v>130</v>
      </c>
      <c r="E48" s="358" t="s">
        <v>39</v>
      </c>
      <c r="F48" s="358" t="s">
        <v>55</v>
      </c>
      <c r="G48" s="350" t="s">
        <v>375</v>
      </c>
      <c r="H48" s="358"/>
      <c r="I48" s="352">
        <v>5</v>
      </c>
    </row>
    <row r="49" spans="2:9" s="335" customFormat="1" ht="34.5" customHeight="1">
      <c r="B49" s="353"/>
      <c r="C49" s="349" t="s">
        <v>467</v>
      </c>
      <c r="D49" s="342" t="s">
        <v>130</v>
      </c>
      <c r="E49" s="358" t="s">
        <v>39</v>
      </c>
      <c r="F49" s="358" t="s">
        <v>55</v>
      </c>
      <c r="G49" s="350" t="s">
        <v>375</v>
      </c>
      <c r="H49" s="358" t="s">
        <v>174</v>
      </c>
      <c r="I49" s="352">
        <v>5</v>
      </c>
    </row>
    <row r="50" spans="2:9" s="335" customFormat="1" ht="20.25" customHeight="1" hidden="1">
      <c r="B50" s="353"/>
      <c r="C50" s="349" t="s">
        <v>220</v>
      </c>
      <c r="D50" s="342" t="s">
        <v>130</v>
      </c>
      <c r="E50" s="358" t="s">
        <v>39</v>
      </c>
      <c r="F50" s="358" t="s">
        <v>55</v>
      </c>
      <c r="G50" s="350" t="s">
        <v>203</v>
      </c>
      <c r="H50" s="358"/>
      <c r="I50" s="352">
        <v>0</v>
      </c>
    </row>
    <row r="51" spans="2:9" s="335" customFormat="1" ht="26.25" customHeight="1" hidden="1">
      <c r="B51" s="353"/>
      <c r="C51" s="349" t="s">
        <v>215</v>
      </c>
      <c r="D51" s="342" t="s">
        <v>130</v>
      </c>
      <c r="E51" s="358" t="s">
        <v>39</v>
      </c>
      <c r="F51" s="358" t="s">
        <v>55</v>
      </c>
      <c r="G51" s="350" t="s">
        <v>202</v>
      </c>
      <c r="H51" s="358"/>
      <c r="I51" s="352">
        <v>0</v>
      </c>
    </row>
    <row r="52" spans="2:9" s="335" customFormat="1" ht="34.5" customHeight="1" hidden="1">
      <c r="B52" s="353"/>
      <c r="C52" s="349" t="s">
        <v>225</v>
      </c>
      <c r="D52" s="342" t="s">
        <v>130</v>
      </c>
      <c r="E52" s="358" t="s">
        <v>39</v>
      </c>
      <c r="F52" s="358" t="s">
        <v>55</v>
      </c>
      <c r="G52" s="350" t="s">
        <v>204</v>
      </c>
      <c r="H52" s="358"/>
      <c r="I52" s="352">
        <v>0</v>
      </c>
    </row>
    <row r="53" spans="2:9" s="335" customFormat="1" ht="19.5" customHeight="1" hidden="1">
      <c r="B53" s="353"/>
      <c r="C53" s="349" t="s">
        <v>226</v>
      </c>
      <c r="D53" s="342" t="s">
        <v>130</v>
      </c>
      <c r="E53" s="358" t="s">
        <v>39</v>
      </c>
      <c r="F53" s="358" t="s">
        <v>55</v>
      </c>
      <c r="G53" s="350" t="s">
        <v>204</v>
      </c>
      <c r="H53" s="358" t="s">
        <v>205</v>
      </c>
      <c r="I53" s="352">
        <v>0</v>
      </c>
    </row>
    <row r="54" spans="2:9" s="335" customFormat="1" ht="33.75" customHeight="1">
      <c r="B54" s="353"/>
      <c r="C54" s="354" t="s">
        <v>468</v>
      </c>
      <c r="D54" s="342" t="s">
        <v>130</v>
      </c>
      <c r="E54" s="358" t="s">
        <v>39</v>
      </c>
      <c r="F54" s="358" t="s">
        <v>55</v>
      </c>
      <c r="G54" s="350" t="s">
        <v>376</v>
      </c>
      <c r="H54" s="358"/>
      <c r="I54" s="352">
        <v>47.2</v>
      </c>
    </row>
    <row r="55" spans="2:9" s="335" customFormat="1" ht="33.75" customHeight="1">
      <c r="B55" s="353"/>
      <c r="C55" s="354" t="s">
        <v>225</v>
      </c>
      <c r="D55" s="342" t="s">
        <v>130</v>
      </c>
      <c r="E55" s="358" t="s">
        <v>39</v>
      </c>
      <c r="F55" s="358" t="s">
        <v>55</v>
      </c>
      <c r="G55" s="350" t="s">
        <v>377</v>
      </c>
      <c r="H55" s="358"/>
      <c r="I55" s="352">
        <v>47.2</v>
      </c>
    </row>
    <row r="56" spans="2:9" s="335" customFormat="1" ht="34.5" customHeight="1">
      <c r="B56" s="353"/>
      <c r="C56" s="349" t="s">
        <v>467</v>
      </c>
      <c r="D56" s="342" t="s">
        <v>130</v>
      </c>
      <c r="E56" s="358" t="s">
        <v>39</v>
      </c>
      <c r="F56" s="358" t="s">
        <v>55</v>
      </c>
      <c r="G56" s="350" t="s">
        <v>377</v>
      </c>
      <c r="H56" s="358" t="s">
        <v>174</v>
      </c>
      <c r="I56" s="352">
        <v>47.2</v>
      </c>
    </row>
    <row r="57" spans="2:9" s="335" customFormat="1" ht="39" customHeight="1" hidden="1">
      <c r="B57" s="353"/>
      <c r="C57" s="349" t="s">
        <v>358</v>
      </c>
      <c r="D57" s="342" t="s">
        <v>130</v>
      </c>
      <c r="E57" s="358" t="s">
        <v>39</v>
      </c>
      <c r="F57" s="358" t="s">
        <v>55</v>
      </c>
      <c r="G57" s="350" t="s">
        <v>378</v>
      </c>
      <c r="H57" s="358"/>
      <c r="I57" s="352">
        <v>0</v>
      </c>
    </row>
    <row r="58" spans="2:9" s="335" customFormat="1" ht="54" customHeight="1" hidden="1">
      <c r="B58" s="353"/>
      <c r="C58" s="354" t="s">
        <v>340</v>
      </c>
      <c r="D58" s="342" t="s">
        <v>130</v>
      </c>
      <c r="E58" s="358" t="s">
        <v>39</v>
      </c>
      <c r="F58" s="358" t="s">
        <v>55</v>
      </c>
      <c r="G58" s="350" t="s">
        <v>379</v>
      </c>
      <c r="H58" s="358"/>
      <c r="I58" s="352">
        <v>0</v>
      </c>
    </row>
    <row r="59" spans="2:9" s="335" customFormat="1" ht="18.75" customHeight="1" hidden="1">
      <c r="B59" s="353"/>
      <c r="C59" s="354" t="s">
        <v>179</v>
      </c>
      <c r="D59" s="342" t="s">
        <v>130</v>
      </c>
      <c r="E59" s="358" t="s">
        <v>39</v>
      </c>
      <c r="F59" s="358" t="s">
        <v>55</v>
      </c>
      <c r="G59" s="350" t="s">
        <v>379</v>
      </c>
      <c r="H59" s="358" t="s">
        <v>176</v>
      </c>
      <c r="I59" s="352">
        <v>0</v>
      </c>
    </row>
    <row r="60" spans="2:9" s="357" customFormat="1" ht="15">
      <c r="B60" s="355"/>
      <c r="C60" s="349" t="s">
        <v>77</v>
      </c>
      <c r="D60" s="342" t="s">
        <v>130</v>
      </c>
      <c r="E60" s="350" t="s">
        <v>40</v>
      </c>
      <c r="F60" s="350"/>
      <c r="G60" s="350"/>
      <c r="H60" s="350"/>
      <c r="I60" s="352">
        <v>190.399992</v>
      </c>
    </row>
    <row r="61" spans="2:9" s="357" customFormat="1" ht="15">
      <c r="B61" s="355"/>
      <c r="C61" s="354" t="s">
        <v>78</v>
      </c>
      <c r="D61" s="342" t="s">
        <v>130</v>
      </c>
      <c r="E61" s="350" t="s">
        <v>40</v>
      </c>
      <c r="F61" s="350" t="s">
        <v>41</v>
      </c>
      <c r="G61" s="350"/>
      <c r="H61" s="350"/>
      <c r="I61" s="352">
        <v>190.399992</v>
      </c>
    </row>
    <row r="62" spans="2:9" s="357" customFormat="1" ht="47.25" customHeight="1">
      <c r="B62" s="355"/>
      <c r="C62" s="354" t="s">
        <v>276</v>
      </c>
      <c r="D62" s="342" t="s">
        <v>130</v>
      </c>
      <c r="E62" s="350" t="s">
        <v>40</v>
      </c>
      <c r="F62" s="350" t="s">
        <v>41</v>
      </c>
      <c r="G62" s="350" t="s">
        <v>359</v>
      </c>
      <c r="H62" s="350"/>
      <c r="I62" s="352">
        <v>190.399992</v>
      </c>
    </row>
    <row r="63" spans="2:9" s="357" customFormat="1" ht="19.5" customHeight="1">
      <c r="B63" s="355"/>
      <c r="C63" s="349" t="s">
        <v>215</v>
      </c>
      <c r="D63" s="342" t="s">
        <v>130</v>
      </c>
      <c r="E63" s="350" t="s">
        <v>40</v>
      </c>
      <c r="F63" s="350" t="s">
        <v>41</v>
      </c>
      <c r="G63" s="350" t="s">
        <v>360</v>
      </c>
      <c r="H63" s="350"/>
      <c r="I63" s="352">
        <v>190.399992</v>
      </c>
    </row>
    <row r="64" spans="2:9" s="357" customFormat="1" ht="30.75">
      <c r="B64" s="355"/>
      <c r="C64" s="349" t="s">
        <v>364</v>
      </c>
      <c r="D64" s="342" t="s">
        <v>130</v>
      </c>
      <c r="E64" s="350" t="s">
        <v>40</v>
      </c>
      <c r="F64" s="350" t="s">
        <v>41</v>
      </c>
      <c r="G64" s="350" t="s">
        <v>365</v>
      </c>
      <c r="H64" s="350"/>
      <c r="I64" s="352">
        <v>190.399992</v>
      </c>
    </row>
    <row r="65" spans="2:9" s="357" customFormat="1" ht="30.75">
      <c r="B65" s="355"/>
      <c r="C65" s="354" t="s">
        <v>67</v>
      </c>
      <c r="D65" s="342" t="s">
        <v>130</v>
      </c>
      <c r="E65" s="350" t="s">
        <v>40</v>
      </c>
      <c r="F65" s="350" t="s">
        <v>41</v>
      </c>
      <c r="G65" s="350" t="s">
        <v>380</v>
      </c>
      <c r="H65" s="350"/>
      <c r="I65" s="352">
        <v>190.399992</v>
      </c>
    </row>
    <row r="66" spans="2:9" s="357" customFormat="1" ht="70.5" customHeight="1">
      <c r="B66" s="355"/>
      <c r="C66" s="354" t="s">
        <v>177</v>
      </c>
      <c r="D66" s="342" t="s">
        <v>130</v>
      </c>
      <c r="E66" s="350" t="s">
        <v>40</v>
      </c>
      <c r="F66" s="350" t="s">
        <v>41</v>
      </c>
      <c r="G66" s="350" t="s">
        <v>380</v>
      </c>
      <c r="H66" s="350" t="s">
        <v>173</v>
      </c>
      <c r="I66" s="352">
        <v>190.399992</v>
      </c>
    </row>
    <row r="67" spans="2:9" s="357" customFormat="1" ht="30.75">
      <c r="B67" s="355"/>
      <c r="C67" s="354" t="s">
        <v>84</v>
      </c>
      <c r="D67" s="342" t="s">
        <v>130</v>
      </c>
      <c r="E67" s="350" t="s">
        <v>41</v>
      </c>
      <c r="F67" s="350"/>
      <c r="G67" s="350"/>
      <c r="H67" s="350"/>
      <c r="I67" s="352">
        <f>I68+I78+I84</f>
        <v>306</v>
      </c>
    </row>
    <row r="68" spans="2:9" s="335" customFormat="1" ht="37.5" customHeight="1">
      <c r="B68" s="353"/>
      <c r="C68" s="354" t="s">
        <v>70</v>
      </c>
      <c r="D68" s="342" t="s">
        <v>130</v>
      </c>
      <c r="E68" s="350" t="s">
        <v>41</v>
      </c>
      <c r="F68" s="350" t="s">
        <v>33</v>
      </c>
      <c r="G68" s="350"/>
      <c r="H68" s="350"/>
      <c r="I68" s="352">
        <f>I69</f>
        <v>175.1</v>
      </c>
    </row>
    <row r="69" spans="2:9" s="335" customFormat="1" ht="46.5" customHeight="1">
      <c r="B69" s="353"/>
      <c r="C69" s="349" t="s">
        <v>275</v>
      </c>
      <c r="D69" s="342" t="s">
        <v>130</v>
      </c>
      <c r="E69" s="350" t="s">
        <v>41</v>
      </c>
      <c r="F69" s="350" t="s">
        <v>33</v>
      </c>
      <c r="G69" s="350" t="s">
        <v>381</v>
      </c>
      <c r="H69" s="350"/>
      <c r="I69" s="352">
        <f>I70+I74</f>
        <v>175.1</v>
      </c>
    </row>
    <row r="70" spans="2:9" s="364" customFormat="1" ht="48" customHeight="1">
      <c r="B70" s="359"/>
      <c r="C70" s="360" t="s">
        <v>534</v>
      </c>
      <c r="D70" s="361" t="s">
        <v>130</v>
      </c>
      <c r="E70" s="362" t="s">
        <v>41</v>
      </c>
      <c r="F70" s="362" t="s">
        <v>33</v>
      </c>
      <c r="G70" s="362" t="s">
        <v>531</v>
      </c>
      <c r="H70" s="362"/>
      <c r="I70" s="363">
        <f>I71</f>
        <v>25.1</v>
      </c>
    </row>
    <row r="71" spans="2:9" s="364" customFormat="1" ht="51" customHeight="1">
      <c r="B71" s="359"/>
      <c r="C71" s="360" t="s">
        <v>535</v>
      </c>
      <c r="D71" s="361" t="s">
        <v>130</v>
      </c>
      <c r="E71" s="362" t="s">
        <v>41</v>
      </c>
      <c r="F71" s="362" t="s">
        <v>33</v>
      </c>
      <c r="G71" s="362" t="s">
        <v>532</v>
      </c>
      <c r="H71" s="362"/>
      <c r="I71" s="363">
        <f>I72</f>
        <v>25.1</v>
      </c>
    </row>
    <row r="72" spans="2:9" s="364" customFormat="1" ht="69.75" customHeight="1">
      <c r="B72" s="359"/>
      <c r="C72" s="360" t="s">
        <v>536</v>
      </c>
      <c r="D72" s="361" t="s">
        <v>130</v>
      </c>
      <c r="E72" s="362" t="s">
        <v>41</v>
      </c>
      <c r="F72" s="362" t="s">
        <v>33</v>
      </c>
      <c r="G72" s="362" t="s">
        <v>533</v>
      </c>
      <c r="H72" s="362"/>
      <c r="I72" s="363">
        <f>I73</f>
        <v>25.1</v>
      </c>
    </row>
    <row r="73" spans="2:9" s="364" customFormat="1" ht="36.75" customHeight="1">
      <c r="B73" s="359"/>
      <c r="C73" s="360" t="s">
        <v>467</v>
      </c>
      <c r="D73" s="361" t="s">
        <v>130</v>
      </c>
      <c r="E73" s="362" t="s">
        <v>41</v>
      </c>
      <c r="F73" s="362" t="s">
        <v>33</v>
      </c>
      <c r="G73" s="362" t="s">
        <v>533</v>
      </c>
      <c r="H73" s="362" t="s">
        <v>174</v>
      </c>
      <c r="I73" s="363">
        <v>25.1</v>
      </c>
    </row>
    <row r="74" spans="2:9" s="335" customFormat="1" ht="24" customHeight="1">
      <c r="B74" s="353"/>
      <c r="C74" s="349" t="s">
        <v>215</v>
      </c>
      <c r="D74" s="342" t="s">
        <v>130</v>
      </c>
      <c r="E74" s="350" t="s">
        <v>41</v>
      </c>
      <c r="F74" s="350" t="s">
        <v>33</v>
      </c>
      <c r="G74" s="350" t="s">
        <v>382</v>
      </c>
      <c r="H74" s="350"/>
      <c r="I74" s="352">
        <v>150</v>
      </c>
    </row>
    <row r="75" spans="2:9" s="335" customFormat="1" ht="48" customHeight="1">
      <c r="B75" s="353"/>
      <c r="C75" s="349" t="s">
        <v>383</v>
      </c>
      <c r="D75" s="342" t="s">
        <v>130</v>
      </c>
      <c r="E75" s="350" t="s">
        <v>41</v>
      </c>
      <c r="F75" s="350" t="s">
        <v>33</v>
      </c>
      <c r="G75" s="350" t="s">
        <v>384</v>
      </c>
      <c r="H75" s="350"/>
      <c r="I75" s="352">
        <v>150</v>
      </c>
    </row>
    <row r="76" spans="2:9" s="335" customFormat="1" ht="48" customHeight="1">
      <c r="B76" s="353"/>
      <c r="C76" s="349" t="s">
        <v>151</v>
      </c>
      <c r="D76" s="342" t="s">
        <v>130</v>
      </c>
      <c r="E76" s="350" t="s">
        <v>41</v>
      </c>
      <c r="F76" s="350" t="s">
        <v>33</v>
      </c>
      <c r="G76" s="350" t="s">
        <v>385</v>
      </c>
      <c r="H76" s="350"/>
      <c r="I76" s="352">
        <v>150</v>
      </c>
    </row>
    <row r="77" spans="2:9" s="335" customFormat="1" ht="36.75" customHeight="1">
      <c r="B77" s="353"/>
      <c r="C77" s="349" t="s">
        <v>467</v>
      </c>
      <c r="D77" s="342" t="s">
        <v>130</v>
      </c>
      <c r="E77" s="350" t="s">
        <v>41</v>
      </c>
      <c r="F77" s="350" t="s">
        <v>33</v>
      </c>
      <c r="G77" s="350" t="s">
        <v>385</v>
      </c>
      <c r="H77" s="350" t="s">
        <v>174</v>
      </c>
      <c r="I77" s="352">
        <v>150</v>
      </c>
    </row>
    <row r="78" spans="2:9" s="335" customFormat="1" ht="20.25" customHeight="1">
      <c r="B78" s="353"/>
      <c r="C78" s="354" t="s">
        <v>274</v>
      </c>
      <c r="D78" s="342" t="s">
        <v>130</v>
      </c>
      <c r="E78" s="350" t="s">
        <v>41</v>
      </c>
      <c r="F78" s="350" t="s">
        <v>208</v>
      </c>
      <c r="G78" s="350"/>
      <c r="H78" s="350"/>
      <c r="I78" s="352">
        <v>50</v>
      </c>
    </row>
    <row r="79" spans="2:9" s="335" customFormat="1" ht="45.75" customHeight="1">
      <c r="B79" s="353"/>
      <c r="C79" s="349" t="s">
        <v>275</v>
      </c>
      <c r="D79" s="342" t="s">
        <v>130</v>
      </c>
      <c r="E79" s="350" t="s">
        <v>41</v>
      </c>
      <c r="F79" s="350" t="s">
        <v>208</v>
      </c>
      <c r="G79" s="350" t="s">
        <v>381</v>
      </c>
      <c r="H79" s="350"/>
      <c r="I79" s="352">
        <v>50</v>
      </c>
    </row>
    <row r="80" spans="2:9" s="335" customFormat="1" ht="22.5" customHeight="1">
      <c r="B80" s="353"/>
      <c r="C80" s="349" t="s">
        <v>227</v>
      </c>
      <c r="D80" s="342" t="s">
        <v>130</v>
      </c>
      <c r="E80" s="350" t="s">
        <v>41</v>
      </c>
      <c r="F80" s="350" t="s">
        <v>208</v>
      </c>
      <c r="G80" s="350" t="s">
        <v>386</v>
      </c>
      <c r="H80" s="350"/>
      <c r="I80" s="352">
        <v>50</v>
      </c>
    </row>
    <row r="81" spans="2:9" s="335" customFormat="1" ht="34.5" customHeight="1">
      <c r="B81" s="353"/>
      <c r="C81" s="349" t="s">
        <v>387</v>
      </c>
      <c r="D81" s="342" t="s">
        <v>130</v>
      </c>
      <c r="E81" s="350" t="s">
        <v>41</v>
      </c>
      <c r="F81" s="350" t="s">
        <v>208</v>
      </c>
      <c r="G81" s="350" t="s">
        <v>388</v>
      </c>
      <c r="H81" s="350"/>
      <c r="I81" s="352">
        <v>50</v>
      </c>
    </row>
    <row r="82" spans="2:9" s="335" customFormat="1" ht="23.25" customHeight="1">
      <c r="B82" s="353"/>
      <c r="C82" s="349" t="s">
        <v>228</v>
      </c>
      <c r="D82" s="342" t="s">
        <v>130</v>
      </c>
      <c r="E82" s="350" t="s">
        <v>41</v>
      </c>
      <c r="F82" s="350" t="s">
        <v>208</v>
      </c>
      <c r="G82" s="350" t="s">
        <v>389</v>
      </c>
      <c r="H82" s="350"/>
      <c r="I82" s="352">
        <v>50</v>
      </c>
    </row>
    <row r="83" spans="2:9" s="335" customFormat="1" ht="36.75" customHeight="1">
      <c r="B83" s="353"/>
      <c r="C83" s="349" t="s">
        <v>467</v>
      </c>
      <c r="D83" s="342" t="s">
        <v>130</v>
      </c>
      <c r="E83" s="350" t="s">
        <v>41</v>
      </c>
      <c r="F83" s="350" t="s">
        <v>208</v>
      </c>
      <c r="G83" s="350" t="s">
        <v>389</v>
      </c>
      <c r="H83" s="350" t="s">
        <v>174</v>
      </c>
      <c r="I83" s="352">
        <v>50</v>
      </c>
    </row>
    <row r="84" spans="2:9" s="364" customFormat="1" ht="37.5" customHeight="1">
      <c r="B84" s="359"/>
      <c r="C84" s="365" t="s">
        <v>253</v>
      </c>
      <c r="D84" s="361" t="s">
        <v>130</v>
      </c>
      <c r="E84" s="362" t="s">
        <v>41</v>
      </c>
      <c r="F84" s="362" t="s">
        <v>206</v>
      </c>
      <c r="G84" s="362"/>
      <c r="H84" s="362"/>
      <c r="I84" s="363">
        <f>I85</f>
        <v>80.9</v>
      </c>
    </row>
    <row r="85" spans="2:9" s="364" customFormat="1" ht="38.25" customHeight="1">
      <c r="B85" s="359"/>
      <c r="C85" s="360" t="s">
        <v>275</v>
      </c>
      <c r="D85" s="361" t="s">
        <v>130</v>
      </c>
      <c r="E85" s="362" t="s">
        <v>41</v>
      </c>
      <c r="F85" s="362" t="s">
        <v>206</v>
      </c>
      <c r="G85" s="362" t="s">
        <v>381</v>
      </c>
      <c r="H85" s="362"/>
      <c r="I85" s="363">
        <f>I86</f>
        <v>80.9</v>
      </c>
    </row>
    <row r="86" spans="2:9" s="364" customFormat="1" ht="20.25" customHeight="1">
      <c r="B86" s="359"/>
      <c r="C86" s="366" t="s">
        <v>215</v>
      </c>
      <c r="D86" s="361" t="s">
        <v>130</v>
      </c>
      <c r="E86" s="362" t="s">
        <v>41</v>
      </c>
      <c r="F86" s="362" t="s">
        <v>206</v>
      </c>
      <c r="G86" s="362" t="s">
        <v>528</v>
      </c>
      <c r="H86" s="362"/>
      <c r="I86" s="363">
        <f>I87</f>
        <v>80.9</v>
      </c>
    </row>
    <row r="87" spans="2:9" s="364" customFormat="1" ht="37.5" customHeight="1">
      <c r="B87" s="359"/>
      <c r="C87" s="366" t="s">
        <v>390</v>
      </c>
      <c r="D87" s="361" t="s">
        <v>130</v>
      </c>
      <c r="E87" s="362" t="s">
        <v>41</v>
      </c>
      <c r="F87" s="362" t="s">
        <v>206</v>
      </c>
      <c r="G87" s="362" t="s">
        <v>529</v>
      </c>
      <c r="H87" s="362"/>
      <c r="I87" s="363">
        <f>I88</f>
        <v>80.9</v>
      </c>
    </row>
    <row r="88" spans="2:9" s="364" customFormat="1" ht="24" customHeight="1">
      <c r="B88" s="359"/>
      <c r="C88" s="366" t="s">
        <v>229</v>
      </c>
      <c r="D88" s="361" t="s">
        <v>130</v>
      </c>
      <c r="E88" s="362" t="s">
        <v>41</v>
      </c>
      <c r="F88" s="362" t="s">
        <v>206</v>
      </c>
      <c r="G88" s="362" t="s">
        <v>530</v>
      </c>
      <c r="H88" s="362"/>
      <c r="I88" s="363">
        <f>I89</f>
        <v>80.9</v>
      </c>
    </row>
    <row r="89" spans="2:9" s="364" customFormat="1" ht="36.75" customHeight="1">
      <c r="B89" s="359"/>
      <c r="C89" s="360" t="s">
        <v>467</v>
      </c>
      <c r="D89" s="361" t="s">
        <v>130</v>
      </c>
      <c r="E89" s="362" t="s">
        <v>41</v>
      </c>
      <c r="F89" s="362" t="s">
        <v>206</v>
      </c>
      <c r="G89" s="362" t="s">
        <v>530</v>
      </c>
      <c r="H89" s="362" t="s">
        <v>174</v>
      </c>
      <c r="I89" s="363">
        <v>80.9</v>
      </c>
    </row>
    <row r="90" spans="2:9" s="335" customFormat="1" ht="15">
      <c r="B90" s="355"/>
      <c r="C90" s="349" t="s">
        <v>85</v>
      </c>
      <c r="D90" s="342" t="s">
        <v>130</v>
      </c>
      <c r="E90" s="350" t="s">
        <v>45</v>
      </c>
      <c r="F90" s="350"/>
      <c r="G90" s="350"/>
      <c r="H90" s="350"/>
      <c r="I90" s="352">
        <f>I91+I101</f>
        <v>3004.1</v>
      </c>
    </row>
    <row r="91" spans="2:9" s="335" customFormat="1" ht="15">
      <c r="B91" s="353"/>
      <c r="C91" s="354" t="s">
        <v>56</v>
      </c>
      <c r="D91" s="342" t="s">
        <v>130</v>
      </c>
      <c r="E91" s="350" t="s">
        <v>45</v>
      </c>
      <c r="F91" s="350" t="s">
        <v>33</v>
      </c>
      <c r="G91" s="350"/>
      <c r="H91" s="350"/>
      <c r="I91" s="352">
        <f>I92</f>
        <v>2481.1</v>
      </c>
    </row>
    <row r="92" spans="2:9" s="335" customFormat="1" ht="36" customHeight="1">
      <c r="B92" s="353"/>
      <c r="C92" s="354" t="s">
        <v>283</v>
      </c>
      <c r="D92" s="342" t="s">
        <v>130</v>
      </c>
      <c r="E92" s="350" t="s">
        <v>45</v>
      </c>
      <c r="F92" s="350" t="s">
        <v>33</v>
      </c>
      <c r="G92" s="350" t="s">
        <v>393</v>
      </c>
      <c r="H92" s="350"/>
      <c r="I92" s="352">
        <f>I93</f>
        <v>2481.1</v>
      </c>
    </row>
    <row r="93" spans="2:9" s="335" customFormat="1" ht="15">
      <c r="B93" s="353"/>
      <c r="C93" s="354" t="s">
        <v>215</v>
      </c>
      <c r="D93" s="342" t="s">
        <v>130</v>
      </c>
      <c r="E93" s="350" t="s">
        <v>45</v>
      </c>
      <c r="F93" s="350" t="s">
        <v>33</v>
      </c>
      <c r="G93" s="350" t="s">
        <v>394</v>
      </c>
      <c r="H93" s="350"/>
      <c r="I93" s="352">
        <f>I94</f>
        <v>2481.1</v>
      </c>
    </row>
    <row r="94" spans="2:9" s="335" customFormat="1" ht="50.25" customHeight="1">
      <c r="B94" s="353"/>
      <c r="C94" s="354" t="s">
        <v>395</v>
      </c>
      <c r="D94" s="342" t="s">
        <v>130</v>
      </c>
      <c r="E94" s="350" t="s">
        <v>45</v>
      </c>
      <c r="F94" s="350" t="s">
        <v>33</v>
      </c>
      <c r="G94" s="350" t="s">
        <v>396</v>
      </c>
      <c r="H94" s="350"/>
      <c r="I94" s="352">
        <f>I95</f>
        <v>2481.1</v>
      </c>
    </row>
    <row r="95" spans="2:9" s="335" customFormat="1" ht="51.75" customHeight="1">
      <c r="B95" s="353"/>
      <c r="C95" s="354" t="s">
        <v>230</v>
      </c>
      <c r="D95" s="342" t="s">
        <v>130</v>
      </c>
      <c r="E95" s="350" t="s">
        <v>45</v>
      </c>
      <c r="F95" s="350" t="s">
        <v>33</v>
      </c>
      <c r="G95" s="350" t="s">
        <v>397</v>
      </c>
      <c r="H95" s="350"/>
      <c r="I95" s="352">
        <f>I96</f>
        <v>2481.1</v>
      </c>
    </row>
    <row r="96" spans="2:9" s="335" customFormat="1" ht="30.75">
      <c r="B96" s="355"/>
      <c r="C96" s="349" t="s">
        <v>467</v>
      </c>
      <c r="D96" s="342" t="s">
        <v>130</v>
      </c>
      <c r="E96" s="350" t="s">
        <v>45</v>
      </c>
      <c r="F96" s="350" t="s">
        <v>33</v>
      </c>
      <c r="G96" s="350" t="s">
        <v>397</v>
      </c>
      <c r="H96" s="350" t="s">
        <v>174</v>
      </c>
      <c r="I96" s="352">
        <f>2581.1-100</f>
        <v>2481.1</v>
      </c>
    </row>
    <row r="97" spans="2:9" s="335" customFormat="1" ht="30.75" hidden="1">
      <c r="B97" s="353"/>
      <c r="C97" s="354" t="s">
        <v>222</v>
      </c>
      <c r="D97" s="342" t="s">
        <v>130</v>
      </c>
      <c r="E97" s="350" t="s">
        <v>45</v>
      </c>
      <c r="F97" s="350" t="s">
        <v>33</v>
      </c>
      <c r="G97" s="350" t="s">
        <v>223</v>
      </c>
      <c r="H97" s="350"/>
      <c r="I97" s="352">
        <v>0</v>
      </c>
    </row>
    <row r="98" spans="2:9" s="335" customFormat="1" ht="46.5" hidden="1">
      <c r="B98" s="353"/>
      <c r="C98" s="354" t="s">
        <v>350</v>
      </c>
      <c r="D98" s="342" t="s">
        <v>130</v>
      </c>
      <c r="E98" s="350" t="s">
        <v>45</v>
      </c>
      <c r="F98" s="350" t="s">
        <v>33</v>
      </c>
      <c r="G98" s="350" t="s">
        <v>351</v>
      </c>
      <c r="H98" s="350"/>
      <c r="I98" s="352">
        <v>0</v>
      </c>
    </row>
    <row r="99" spans="2:9" s="335" customFormat="1" ht="40.5" customHeight="1" hidden="1">
      <c r="B99" s="353"/>
      <c r="C99" s="354" t="s">
        <v>352</v>
      </c>
      <c r="D99" s="342" t="s">
        <v>130</v>
      </c>
      <c r="E99" s="350" t="s">
        <v>45</v>
      </c>
      <c r="F99" s="350" t="s">
        <v>33</v>
      </c>
      <c r="G99" s="350" t="s">
        <v>353</v>
      </c>
      <c r="H99" s="350"/>
      <c r="I99" s="352">
        <v>0</v>
      </c>
    </row>
    <row r="100" spans="2:9" s="335" customFormat="1" ht="30.75" hidden="1">
      <c r="B100" s="355"/>
      <c r="C100" s="354" t="s">
        <v>178</v>
      </c>
      <c r="D100" s="342" t="s">
        <v>130</v>
      </c>
      <c r="E100" s="350" t="s">
        <v>45</v>
      </c>
      <c r="F100" s="350" t="s">
        <v>33</v>
      </c>
      <c r="G100" s="350" t="s">
        <v>353</v>
      </c>
      <c r="H100" s="350" t="s">
        <v>174</v>
      </c>
      <c r="I100" s="352">
        <v>0</v>
      </c>
    </row>
    <row r="101" spans="2:9" s="335" customFormat="1" ht="15">
      <c r="B101" s="353"/>
      <c r="C101" s="354" t="s">
        <v>232</v>
      </c>
      <c r="D101" s="342" t="s">
        <v>130</v>
      </c>
      <c r="E101" s="350" t="s">
        <v>45</v>
      </c>
      <c r="F101" s="350" t="s">
        <v>207</v>
      </c>
      <c r="G101" s="350"/>
      <c r="H101" s="350"/>
      <c r="I101" s="352">
        <f>I102+I111+I116</f>
        <v>523</v>
      </c>
    </row>
    <row r="102" spans="2:9" s="335" customFormat="1" ht="46.5">
      <c r="B102" s="353"/>
      <c r="C102" s="354" t="s">
        <v>341</v>
      </c>
      <c r="D102" s="342" t="s">
        <v>130</v>
      </c>
      <c r="E102" s="350" t="s">
        <v>45</v>
      </c>
      <c r="F102" s="350" t="s">
        <v>207</v>
      </c>
      <c r="G102" s="350" t="s">
        <v>398</v>
      </c>
      <c r="H102" s="350"/>
      <c r="I102" s="352">
        <v>150</v>
      </c>
    </row>
    <row r="103" spans="2:9" s="335" customFormat="1" ht="15">
      <c r="B103" s="353"/>
      <c r="C103" s="354" t="s">
        <v>215</v>
      </c>
      <c r="D103" s="342" t="s">
        <v>130</v>
      </c>
      <c r="E103" s="350" t="s">
        <v>45</v>
      </c>
      <c r="F103" s="350" t="s">
        <v>207</v>
      </c>
      <c r="G103" s="350" t="s">
        <v>400</v>
      </c>
      <c r="H103" s="350"/>
      <c r="I103" s="352">
        <v>150</v>
      </c>
    </row>
    <row r="104" spans="2:9" s="335" customFormat="1" ht="66" customHeight="1">
      <c r="B104" s="353"/>
      <c r="C104" s="354" t="s">
        <v>401</v>
      </c>
      <c r="D104" s="342" t="s">
        <v>130</v>
      </c>
      <c r="E104" s="350" t="s">
        <v>45</v>
      </c>
      <c r="F104" s="350" t="s">
        <v>207</v>
      </c>
      <c r="G104" s="350" t="s">
        <v>402</v>
      </c>
      <c r="H104" s="350"/>
      <c r="I104" s="352">
        <v>150</v>
      </c>
    </row>
    <row r="105" spans="2:9" s="335" customFormat="1" ht="17.25" customHeight="1">
      <c r="B105" s="353"/>
      <c r="C105" s="354" t="s">
        <v>342</v>
      </c>
      <c r="D105" s="342" t="s">
        <v>130</v>
      </c>
      <c r="E105" s="350" t="s">
        <v>45</v>
      </c>
      <c r="F105" s="350" t="s">
        <v>207</v>
      </c>
      <c r="G105" s="350" t="s">
        <v>403</v>
      </c>
      <c r="H105" s="350"/>
      <c r="I105" s="352">
        <v>150</v>
      </c>
    </row>
    <row r="106" spans="2:9" s="335" customFormat="1" ht="30.75">
      <c r="B106" s="353"/>
      <c r="C106" s="349" t="s">
        <v>467</v>
      </c>
      <c r="D106" s="342" t="s">
        <v>130</v>
      </c>
      <c r="E106" s="350" t="s">
        <v>45</v>
      </c>
      <c r="F106" s="350" t="s">
        <v>207</v>
      </c>
      <c r="G106" s="350" t="s">
        <v>403</v>
      </c>
      <c r="H106" s="350" t="s">
        <v>174</v>
      </c>
      <c r="I106" s="352">
        <v>150</v>
      </c>
    </row>
    <row r="107" spans="2:9" s="335" customFormat="1" ht="46.5" hidden="1">
      <c r="B107" s="353"/>
      <c r="C107" s="354" t="s">
        <v>260</v>
      </c>
      <c r="D107" s="342" t="s">
        <v>130</v>
      </c>
      <c r="E107" s="350" t="s">
        <v>45</v>
      </c>
      <c r="F107" s="350" t="s">
        <v>207</v>
      </c>
      <c r="G107" s="350" t="s">
        <v>231</v>
      </c>
      <c r="H107" s="350"/>
      <c r="I107" s="352">
        <v>0</v>
      </c>
    </row>
    <row r="108" spans="2:9" s="335" customFormat="1" ht="15" hidden="1">
      <c r="B108" s="353"/>
      <c r="C108" s="354" t="s">
        <v>215</v>
      </c>
      <c r="D108" s="342" t="s">
        <v>130</v>
      </c>
      <c r="E108" s="350" t="s">
        <v>45</v>
      </c>
      <c r="F108" s="350" t="s">
        <v>207</v>
      </c>
      <c r="G108" s="350" t="s">
        <v>285</v>
      </c>
      <c r="H108" s="350"/>
      <c r="I108" s="352">
        <v>0</v>
      </c>
    </row>
    <row r="109" spans="2:9" s="335" customFormat="1" ht="41.25" customHeight="1" hidden="1">
      <c r="B109" s="353"/>
      <c r="C109" s="354" t="s">
        <v>233</v>
      </c>
      <c r="D109" s="342" t="s">
        <v>130</v>
      </c>
      <c r="E109" s="350" t="s">
        <v>45</v>
      </c>
      <c r="F109" s="350" t="s">
        <v>207</v>
      </c>
      <c r="G109" s="350" t="s">
        <v>284</v>
      </c>
      <c r="H109" s="350"/>
      <c r="I109" s="352">
        <v>0</v>
      </c>
    </row>
    <row r="110" spans="2:9" s="335" customFormat="1" ht="30.75" hidden="1">
      <c r="B110" s="355"/>
      <c r="C110" s="354" t="s">
        <v>178</v>
      </c>
      <c r="D110" s="342" t="s">
        <v>130</v>
      </c>
      <c r="E110" s="350" t="s">
        <v>45</v>
      </c>
      <c r="F110" s="350" t="s">
        <v>207</v>
      </c>
      <c r="G110" s="350" t="s">
        <v>284</v>
      </c>
      <c r="H110" s="350" t="s">
        <v>174</v>
      </c>
      <c r="I110" s="352">
        <v>0</v>
      </c>
    </row>
    <row r="111" spans="2:9" s="335" customFormat="1" ht="46.5">
      <c r="B111" s="353"/>
      <c r="C111" s="354" t="s">
        <v>287</v>
      </c>
      <c r="D111" s="342" t="s">
        <v>130</v>
      </c>
      <c r="E111" s="350" t="s">
        <v>45</v>
      </c>
      <c r="F111" s="350" t="s">
        <v>207</v>
      </c>
      <c r="G111" s="350" t="s">
        <v>404</v>
      </c>
      <c r="H111" s="350"/>
      <c r="I111" s="352">
        <v>110</v>
      </c>
    </row>
    <row r="112" spans="2:9" s="335" customFormat="1" ht="15">
      <c r="B112" s="353"/>
      <c r="C112" s="354" t="s">
        <v>215</v>
      </c>
      <c r="D112" s="342" t="s">
        <v>130</v>
      </c>
      <c r="E112" s="350" t="s">
        <v>45</v>
      </c>
      <c r="F112" s="350" t="s">
        <v>207</v>
      </c>
      <c r="G112" s="350" t="s">
        <v>405</v>
      </c>
      <c r="H112" s="350"/>
      <c r="I112" s="352">
        <v>110</v>
      </c>
    </row>
    <row r="113" spans="2:9" s="335" customFormat="1" ht="38.25" customHeight="1">
      <c r="B113" s="353"/>
      <c r="C113" s="354" t="s">
        <v>399</v>
      </c>
      <c r="D113" s="342" t="s">
        <v>130</v>
      </c>
      <c r="E113" s="350" t="s">
        <v>45</v>
      </c>
      <c r="F113" s="350" t="s">
        <v>207</v>
      </c>
      <c r="G113" s="350" t="s">
        <v>406</v>
      </c>
      <c r="H113" s="350"/>
      <c r="I113" s="352">
        <v>110</v>
      </c>
    </row>
    <row r="114" spans="2:9" s="335" customFormat="1" ht="38.25" customHeight="1">
      <c r="B114" s="353"/>
      <c r="C114" s="354" t="s">
        <v>234</v>
      </c>
      <c r="D114" s="342" t="s">
        <v>130</v>
      </c>
      <c r="E114" s="350" t="s">
        <v>45</v>
      </c>
      <c r="F114" s="350" t="s">
        <v>207</v>
      </c>
      <c r="G114" s="350" t="s">
        <v>407</v>
      </c>
      <c r="H114" s="350"/>
      <c r="I114" s="352">
        <v>110</v>
      </c>
    </row>
    <row r="115" spans="2:9" s="335" customFormat="1" ht="30.75">
      <c r="B115" s="355"/>
      <c r="C115" s="349" t="s">
        <v>467</v>
      </c>
      <c r="D115" s="342" t="s">
        <v>130</v>
      </c>
      <c r="E115" s="350" t="s">
        <v>45</v>
      </c>
      <c r="F115" s="350" t="s">
        <v>207</v>
      </c>
      <c r="G115" s="350" t="s">
        <v>407</v>
      </c>
      <c r="H115" s="350" t="s">
        <v>174</v>
      </c>
      <c r="I115" s="352">
        <v>110</v>
      </c>
    </row>
    <row r="116" spans="2:9" s="364" customFormat="1" ht="46.5">
      <c r="B116" s="359"/>
      <c r="C116" s="366" t="s">
        <v>276</v>
      </c>
      <c r="D116" s="361" t="s">
        <v>130</v>
      </c>
      <c r="E116" s="362" t="s">
        <v>45</v>
      </c>
      <c r="F116" s="362" t="s">
        <v>207</v>
      </c>
      <c r="G116" s="362" t="s">
        <v>359</v>
      </c>
      <c r="H116" s="362"/>
      <c r="I116" s="363">
        <v>263</v>
      </c>
    </row>
    <row r="117" spans="2:9" s="364" customFormat="1" ht="15">
      <c r="B117" s="359"/>
      <c r="C117" s="366" t="s">
        <v>215</v>
      </c>
      <c r="D117" s="361" t="s">
        <v>130</v>
      </c>
      <c r="E117" s="362" t="s">
        <v>45</v>
      </c>
      <c r="F117" s="362" t="s">
        <v>207</v>
      </c>
      <c r="G117" s="362" t="s">
        <v>360</v>
      </c>
      <c r="H117" s="362"/>
      <c r="I117" s="363">
        <v>263</v>
      </c>
    </row>
    <row r="118" spans="2:9" s="364" customFormat="1" ht="38.25" customHeight="1">
      <c r="B118" s="359"/>
      <c r="C118" s="360" t="s">
        <v>538</v>
      </c>
      <c r="D118" s="361" t="s">
        <v>130</v>
      </c>
      <c r="E118" s="362" t="s">
        <v>45</v>
      </c>
      <c r="F118" s="362" t="s">
        <v>207</v>
      </c>
      <c r="G118" s="362" t="s">
        <v>537</v>
      </c>
      <c r="H118" s="362"/>
      <c r="I118" s="363">
        <v>263</v>
      </c>
    </row>
    <row r="119" spans="2:9" s="364" customFormat="1" ht="38.25" customHeight="1">
      <c r="B119" s="359"/>
      <c r="C119" s="360" t="s">
        <v>539</v>
      </c>
      <c r="D119" s="361" t="s">
        <v>130</v>
      </c>
      <c r="E119" s="362" t="s">
        <v>45</v>
      </c>
      <c r="F119" s="362" t="s">
        <v>207</v>
      </c>
      <c r="G119" s="362" t="s">
        <v>540</v>
      </c>
      <c r="H119" s="362"/>
      <c r="I119" s="363">
        <v>263</v>
      </c>
    </row>
    <row r="120" spans="2:9" s="364" customFormat="1" ht="30.75">
      <c r="B120" s="367"/>
      <c r="C120" s="360" t="s">
        <v>467</v>
      </c>
      <c r="D120" s="361" t="s">
        <v>130</v>
      </c>
      <c r="E120" s="362" t="s">
        <v>45</v>
      </c>
      <c r="F120" s="362" t="s">
        <v>207</v>
      </c>
      <c r="G120" s="362" t="s">
        <v>540</v>
      </c>
      <c r="H120" s="362" t="s">
        <v>174</v>
      </c>
      <c r="I120" s="363">
        <v>263</v>
      </c>
    </row>
    <row r="121" spans="2:9" s="335" customFormat="1" ht="21.75" customHeight="1">
      <c r="B121" s="355"/>
      <c r="C121" s="349" t="s">
        <v>16</v>
      </c>
      <c r="D121" s="342" t="s">
        <v>130</v>
      </c>
      <c r="E121" s="350" t="s">
        <v>28</v>
      </c>
      <c r="F121" s="350"/>
      <c r="G121" s="350"/>
      <c r="H121" s="350"/>
      <c r="I121" s="352">
        <f>I122+I138</f>
        <v>2103.3</v>
      </c>
    </row>
    <row r="122" spans="2:9" s="335" customFormat="1" ht="15">
      <c r="B122" s="353"/>
      <c r="C122" s="349" t="s">
        <v>129</v>
      </c>
      <c r="D122" s="342" t="s">
        <v>130</v>
      </c>
      <c r="E122" s="350" t="s">
        <v>28</v>
      </c>
      <c r="F122" s="350" t="s">
        <v>41</v>
      </c>
      <c r="G122" s="350"/>
      <c r="H122" s="350"/>
      <c r="I122" s="352">
        <f>I123</f>
        <v>2052.5</v>
      </c>
    </row>
    <row r="123" spans="2:9" s="335" customFormat="1" ht="46.5">
      <c r="B123" s="353"/>
      <c r="C123" s="354" t="s">
        <v>260</v>
      </c>
      <c r="D123" s="342" t="s">
        <v>130</v>
      </c>
      <c r="E123" s="350" t="s">
        <v>28</v>
      </c>
      <c r="F123" s="350" t="s">
        <v>41</v>
      </c>
      <c r="G123" s="350" t="s">
        <v>408</v>
      </c>
      <c r="H123" s="350"/>
      <c r="I123" s="352">
        <f>I124</f>
        <v>2052.5</v>
      </c>
    </row>
    <row r="124" spans="2:9" s="335" customFormat="1" ht="15">
      <c r="B124" s="353"/>
      <c r="C124" s="349" t="s">
        <v>215</v>
      </c>
      <c r="D124" s="342" t="s">
        <v>130</v>
      </c>
      <c r="E124" s="350" t="s">
        <v>28</v>
      </c>
      <c r="F124" s="350" t="s">
        <v>41</v>
      </c>
      <c r="G124" s="350" t="s">
        <v>409</v>
      </c>
      <c r="H124" s="350"/>
      <c r="I124" s="352">
        <f>I125+I129+I132+I135</f>
        <v>2052.5</v>
      </c>
    </row>
    <row r="125" spans="2:9" s="335" customFormat="1" ht="33" customHeight="1">
      <c r="B125" s="353"/>
      <c r="C125" s="368" t="s">
        <v>410</v>
      </c>
      <c r="D125" s="342" t="s">
        <v>130</v>
      </c>
      <c r="E125" s="350" t="s">
        <v>28</v>
      </c>
      <c r="F125" s="350" t="s">
        <v>41</v>
      </c>
      <c r="G125" s="350" t="s">
        <v>411</v>
      </c>
      <c r="H125" s="350"/>
      <c r="I125" s="352">
        <f>I126</f>
        <v>887.7</v>
      </c>
    </row>
    <row r="126" spans="2:9" s="335" customFormat="1" ht="15">
      <c r="B126" s="353"/>
      <c r="C126" s="369" t="s">
        <v>132</v>
      </c>
      <c r="D126" s="342" t="s">
        <v>130</v>
      </c>
      <c r="E126" s="350" t="s">
        <v>28</v>
      </c>
      <c r="F126" s="350" t="s">
        <v>41</v>
      </c>
      <c r="G126" s="350" t="s">
        <v>412</v>
      </c>
      <c r="H126" s="350"/>
      <c r="I126" s="352">
        <f>I127</f>
        <v>887.7</v>
      </c>
    </row>
    <row r="127" spans="2:11" s="335" customFormat="1" ht="33.75" customHeight="1">
      <c r="B127" s="353"/>
      <c r="C127" s="349" t="s">
        <v>467</v>
      </c>
      <c r="D127" s="342" t="s">
        <v>130</v>
      </c>
      <c r="E127" s="350" t="s">
        <v>28</v>
      </c>
      <c r="F127" s="350" t="s">
        <v>41</v>
      </c>
      <c r="G127" s="350" t="s">
        <v>412</v>
      </c>
      <c r="H127" s="350" t="s">
        <v>174</v>
      </c>
      <c r="I127" s="352">
        <v>887.7</v>
      </c>
      <c r="K127" s="335" t="s">
        <v>209</v>
      </c>
    </row>
    <row r="128" spans="2:11" s="335" customFormat="1" ht="34.5" customHeight="1" hidden="1">
      <c r="B128" s="353"/>
      <c r="C128" s="349" t="s">
        <v>355</v>
      </c>
      <c r="D128" s="342" t="s">
        <v>130</v>
      </c>
      <c r="E128" s="350" t="s">
        <v>28</v>
      </c>
      <c r="F128" s="350" t="s">
        <v>41</v>
      </c>
      <c r="G128" s="350" t="s">
        <v>286</v>
      </c>
      <c r="H128" s="350" t="s">
        <v>354</v>
      </c>
      <c r="I128" s="352">
        <v>0</v>
      </c>
      <c r="K128" s="335" t="s">
        <v>209</v>
      </c>
    </row>
    <row r="129" spans="2:9" s="335" customFormat="1" ht="18" customHeight="1">
      <c r="B129" s="353"/>
      <c r="C129" s="369" t="s">
        <v>413</v>
      </c>
      <c r="D129" s="342" t="s">
        <v>130</v>
      </c>
      <c r="E129" s="350" t="s">
        <v>28</v>
      </c>
      <c r="F129" s="350" t="s">
        <v>41</v>
      </c>
      <c r="G129" s="350" t="s">
        <v>414</v>
      </c>
      <c r="H129" s="350"/>
      <c r="I129" s="352">
        <v>50</v>
      </c>
    </row>
    <row r="130" spans="2:9" s="335" customFormat="1" ht="18" customHeight="1">
      <c r="B130" s="353"/>
      <c r="C130" s="369" t="s">
        <v>235</v>
      </c>
      <c r="D130" s="342" t="s">
        <v>130</v>
      </c>
      <c r="E130" s="350" t="s">
        <v>28</v>
      </c>
      <c r="F130" s="350" t="s">
        <v>41</v>
      </c>
      <c r="G130" s="350" t="s">
        <v>415</v>
      </c>
      <c r="H130" s="350"/>
      <c r="I130" s="352">
        <v>50</v>
      </c>
    </row>
    <row r="131" spans="2:9" s="335" customFormat="1" ht="33.75" customHeight="1">
      <c r="B131" s="353"/>
      <c r="C131" s="349" t="s">
        <v>467</v>
      </c>
      <c r="D131" s="342" t="s">
        <v>130</v>
      </c>
      <c r="E131" s="350" t="s">
        <v>28</v>
      </c>
      <c r="F131" s="350" t="s">
        <v>41</v>
      </c>
      <c r="G131" s="350" t="s">
        <v>415</v>
      </c>
      <c r="H131" s="350" t="s">
        <v>174</v>
      </c>
      <c r="I131" s="352">
        <v>50</v>
      </c>
    </row>
    <row r="132" spans="2:9" s="335" customFormat="1" ht="32.25" customHeight="1">
      <c r="B132" s="353"/>
      <c r="C132" s="368" t="s">
        <v>416</v>
      </c>
      <c r="D132" s="342" t="s">
        <v>130</v>
      </c>
      <c r="E132" s="350" t="s">
        <v>28</v>
      </c>
      <c r="F132" s="350" t="s">
        <v>41</v>
      </c>
      <c r="G132" s="350" t="s">
        <v>417</v>
      </c>
      <c r="H132" s="350"/>
      <c r="I132" s="352">
        <v>150</v>
      </c>
    </row>
    <row r="133" spans="2:9" s="335" customFormat="1" ht="18.75" customHeight="1">
      <c r="B133" s="353"/>
      <c r="C133" s="369" t="s">
        <v>133</v>
      </c>
      <c r="D133" s="342" t="s">
        <v>130</v>
      </c>
      <c r="E133" s="350" t="s">
        <v>28</v>
      </c>
      <c r="F133" s="350" t="s">
        <v>41</v>
      </c>
      <c r="G133" s="350" t="s">
        <v>418</v>
      </c>
      <c r="H133" s="350"/>
      <c r="I133" s="352">
        <v>150</v>
      </c>
    </row>
    <row r="134" spans="2:9" s="335" customFormat="1" ht="33" customHeight="1">
      <c r="B134" s="353"/>
      <c r="C134" s="349" t="s">
        <v>467</v>
      </c>
      <c r="D134" s="342" t="s">
        <v>130</v>
      </c>
      <c r="E134" s="350" t="s">
        <v>28</v>
      </c>
      <c r="F134" s="350" t="s">
        <v>41</v>
      </c>
      <c r="G134" s="350" t="s">
        <v>418</v>
      </c>
      <c r="H134" s="350" t="s">
        <v>174</v>
      </c>
      <c r="I134" s="352">
        <v>150</v>
      </c>
    </row>
    <row r="135" spans="2:9" s="335" customFormat="1" ht="21.75" customHeight="1">
      <c r="B135" s="353"/>
      <c r="C135" s="369" t="s">
        <v>419</v>
      </c>
      <c r="D135" s="342" t="s">
        <v>130</v>
      </c>
      <c r="E135" s="350" t="s">
        <v>28</v>
      </c>
      <c r="F135" s="350" t="s">
        <v>41</v>
      </c>
      <c r="G135" s="350" t="s">
        <v>420</v>
      </c>
      <c r="H135" s="350"/>
      <c r="I135" s="352">
        <f>I136</f>
        <v>964.8</v>
      </c>
    </row>
    <row r="136" spans="2:9" s="335" customFormat="1" ht="18.75" customHeight="1">
      <c r="B136" s="353"/>
      <c r="C136" s="369" t="s">
        <v>236</v>
      </c>
      <c r="D136" s="342" t="s">
        <v>130</v>
      </c>
      <c r="E136" s="350" t="s">
        <v>28</v>
      </c>
      <c r="F136" s="350" t="s">
        <v>41</v>
      </c>
      <c r="G136" s="350" t="s">
        <v>454</v>
      </c>
      <c r="H136" s="350"/>
      <c r="I136" s="352">
        <f>I137</f>
        <v>964.8</v>
      </c>
    </row>
    <row r="137" spans="2:9" s="335" customFormat="1" ht="33" customHeight="1">
      <c r="B137" s="353"/>
      <c r="C137" s="349" t="s">
        <v>467</v>
      </c>
      <c r="D137" s="342" t="s">
        <v>130</v>
      </c>
      <c r="E137" s="350" t="s">
        <v>28</v>
      </c>
      <c r="F137" s="350" t="s">
        <v>41</v>
      </c>
      <c r="G137" s="350" t="s">
        <v>454</v>
      </c>
      <c r="H137" s="350" t="s">
        <v>174</v>
      </c>
      <c r="I137" s="352">
        <v>964.8</v>
      </c>
    </row>
    <row r="138" spans="2:9" s="364" customFormat="1" ht="25.5" customHeight="1">
      <c r="B138" s="359"/>
      <c r="C138" s="360" t="s">
        <v>523</v>
      </c>
      <c r="D138" s="361" t="s">
        <v>130</v>
      </c>
      <c r="E138" s="362" t="s">
        <v>28</v>
      </c>
      <c r="F138" s="362" t="s">
        <v>28</v>
      </c>
      <c r="G138" s="362"/>
      <c r="H138" s="362"/>
      <c r="I138" s="363">
        <f>I139</f>
        <v>50.8</v>
      </c>
    </row>
    <row r="139" spans="2:9" s="364" customFormat="1" ht="46.5">
      <c r="B139" s="359"/>
      <c r="C139" s="366" t="s">
        <v>260</v>
      </c>
      <c r="D139" s="361" t="s">
        <v>130</v>
      </c>
      <c r="E139" s="362" t="s">
        <v>28</v>
      </c>
      <c r="F139" s="362" t="s">
        <v>28</v>
      </c>
      <c r="G139" s="362" t="s">
        <v>408</v>
      </c>
      <c r="H139" s="362"/>
      <c r="I139" s="363">
        <f>I140</f>
        <v>50.8</v>
      </c>
    </row>
    <row r="140" spans="2:9" s="364" customFormat="1" ht="15">
      <c r="B140" s="359"/>
      <c r="C140" s="360" t="s">
        <v>215</v>
      </c>
      <c r="D140" s="361" t="s">
        <v>130</v>
      </c>
      <c r="E140" s="362" t="s">
        <v>28</v>
      </c>
      <c r="F140" s="362" t="s">
        <v>28</v>
      </c>
      <c r="G140" s="362" t="s">
        <v>409</v>
      </c>
      <c r="H140" s="362"/>
      <c r="I140" s="363">
        <f>I141</f>
        <v>50.8</v>
      </c>
    </row>
    <row r="141" spans="2:9" s="364" customFormat="1" ht="33" customHeight="1">
      <c r="B141" s="359"/>
      <c r="C141" s="370" t="s">
        <v>525</v>
      </c>
      <c r="D141" s="361" t="s">
        <v>130</v>
      </c>
      <c r="E141" s="362" t="s">
        <v>28</v>
      </c>
      <c r="F141" s="362" t="s">
        <v>28</v>
      </c>
      <c r="G141" s="362" t="s">
        <v>524</v>
      </c>
      <c r="H141" s="362"/>
      <c r="I141" s="363">
        <f>I142</f>
        <v>50.8</v>
      </c>
    </row>
    <row r="142" spans="2:9" s="364" customFormat="1" ht="129" customHeight="1">
      <c r="B142" s="359"/>
      <c r="C142" s="370" t="s">
        <v>526</v>
      </c>
      <c r="D142" s="361" t="s">
        <v>130</v>
      </c>
      <c r="E142" s="362" t="s">
        <v>28</v>
      </c>
      <c r="F142" s="362" t="s">
        <v>28</v>
      </c>
      <c r="G142" s="362" t="s">
        <v>527</v>
      </c>
      <c r="H142" s="362"/>
      <c r="I142" s="363">
        <f>I143</f>
        <v>50.8</v>
      </c>
    </row>
    <row r="143" spans="2:11" s="364" customFormat="1" ht="33.75" customHeight="1">
      <c r="B143" s="359"/>
      <c r="C143" s="360" t="s">
        <v>467</v>
      </c>
      <c r="D143" s="361" t="s">
        <v>130</v>
      </c>
      <c r="E143" s="362" t="s">
        <v>28</v>
      </c>
      <c r="F143" s="362" t="s">
        <v>28</v>
      </c>
      <c r="G143" s="362" t="s">
        <v>527</v>
      </c>
      <c r="H143" s="362" t="s">
        <v>174</v>
      </c>
      <c r="I143" s="363">
        <v>50.8</v>
      </c>
      <c r="K143" s="364" t="s">
        <v>209</v>
      </c>
    </row>
    <row r="144" spans="2:9" s="335" customFormat="1" ht="15">
      <c r="B144" s="355"/>
      <c r="C144" s="349" t="s">
        <v>219</v>
      </c>
      <c r="D144" s="342" t="s">
        <v>130</v>
      </c>
      <c r="E144" s="342" t="s">
        <v>29</v>
      </c>
      <c r="F144" s="342"/>
      <c r="G144" s="342"/>
      <c r="H144" s="342"/>
      <c r="I144" s="352">
        <v>100</v>
      </c>
    </row>
    <row r="145" spans="2:9" s="335" customFormat="1" ht="15">
      <c r="B145" s="353"/>
      <c r="C145" s="349" t="s">
        <v>218</v>
      </c>
      <c r="D145" s="342" t="s">
        <v>130</v>
      </c>
      <c r="E145" s="342" t="s">
        <v>29</v>
      </c>
      <c r="F145" s="342" t="s">
        <v>29</v>
      </c>
      <c r="G145" s="342"/>
      <c r="H145" s="358"/>
      <c r="I145" s="352">
        <v>100</v>
      </c>
    </row>
    <row r="146" spans="2:9" s="335" customFormat="1" ht="30.75">
      <c r="B146" s="353"/>
      <c r="C146" s="349" t="s">
        <v>277</v>
      </c>
      <c r="D146" s="342" t="s">
        <v>130</v>
      </c>
      <c r="E146" s="342" t="s">
        <v>29</v>
      </c>
      <c r="F146" s="342" t="s">
        <v>29</v>
      </c>
      <c r="G146" s="342" t="s">
        <v>421</v>
      </c>
      <c r="H146" s="358"/>
      <c r="I146" s="352">
        <v>100</v>
      </c>
    </row>
    <row r="147" spans="2:9" s="335" customFormat="1" ht="15">
      <c r="B147" s="353"/>
      <c r="C147" s="349" t="s">
        <v>215</v>
      </c>
      <c r="D147" s="342" t="s">
        <v>130</v>
      </c>
      <c r="E147" s="342" t="s">
        <v>29</v>
      </c>
      <c r="F147" s="342" t="s">
        <v>29</v>
      </c>
      <c r="G147" s="342" t="s">
        <v>422</v>
      </c>
      <c r="H147" s="358"/>
      <c r="I147" s="352">
        <v>100</v>
      </c>
    </row>
    <row r="148" spans="2:9" s="335" customFormat="1" ht="46.5">
      <c r="B148" s="353"/>
      <c r="C148" s="349" t="s">
        <v>423</v>
      </c>
      <c r="D148" s="342" t="s">
        <v>130</v>
      </c>
      <c r="E148" s="342" t="s">
        <v>29</v>
      </c>
      <c r="F148" s="342" t="s">
        <v>29</v>
      </c>
      <c r="G148" s="342" t="s">
        <v>424</v>
      </c>
      <c r="H148" s="358"/>
      <c r="I148" s="352">
        <v>100</v>
      </c>
    </row>
    <row r="149" spans="2:9" s="335" customFormat="1" ht="30.75">
      <c r="B149" s="353"/>
      <c r="C149" s="349" t="s">
        <v>217</v>
      </c>
      <c r="D149" s="342" t="s">
        <v>130</v>
      </c>
      <c r="E149" s="342" t="s">
        <v>29</v>
      </c>
      <c r="F149" s="342" t="s">
        <v>29</v>
      </c>
      <c r="G149" s="342" t="s">
        <v>425</v>
      </c>
      <c r="H149" s="358"/>
      <c r="I149" s="352">
        <v>100</v>
      </c>
    </row>
    <row r="150" spans="2:9" s="335" customFormat="1" ht="37.5" customHeight="1">
      <c r="B150" s="353"/>
      <c r="C150" s="349" t="s">
        <v>467</v>
      </c>
      <c r="D150" s="342" t="s">
        <v>130</v>
      </c>
      <c r="E150" s="342" t="s">
        <v>29</v>
      </c>
      <c r="F150" s="342" t="s">
        <v>29</v>
      </c>
      <c r="G150" s="342" t="s">
        <v>425</v>
      </c>
      <c r="H150" s="358" t="s">
        <v>174</v>
      </c>
      <c r="I150" s="352">
        <v>100</v>
      </c>
    </row>
    <row r="151" spans="2:9" s="335" customFormat="1" ht="15">
      <c r="B151" s="355"/>
      <c r="C151" s="349" t="s">
        <v>0</v>
      </c>
      <c r="D151" s="342" t="s">
        <v>130</v>
      </c>
      <c r="E151" s="350" t="s">
        <v>32</v>
      </c>
      <c r="F151" s="350"/>
      <c r="G151" s="350"/>
      <c r="H151" s="350"/>
      <c r="I151" s="352">
        <f>I152</f>
        <v>4573.6</v>
      </c>
    </row>
    <row r="152" spans="2:9" s="335" customFormat="1" ht="15">
      <c r="B152" s="353"/>
      <c r="C152" s="349" t="s">
        <v>94</v>
      </c>
      <c r="D152" s="342" t="s">
        <v>130</v>
      </c>
      <c r="E152" s="350" t="s">
        <v>32</v>
      </c>
      <c r="F152" s="350" t="s">
        <v>39</v>
      </c>
      <c r="G152" s="350"/>
      <c r="H152" s="350"/>
      <c r="I152" s="352">
        <f>I153</f>
        <v>4573.6</v>
      </c>
    </row>
    <row r="153" spans="2:9" s="335" customFormat="1" ht="30.75">
      <c r="B153" s="353"/>
      <c r="C153" s="349" t="s">
        <v>263</v>
      </c>
      <c r="D153" s="342" t="s">
        <v>130</v>
      </c>
      <c r="E153" s="350" t="s">
        <v>32</v>
      </c>
      <c r="F153" s="350" t="s">
        <v>39</v>
      </c>
      <c r="G153" s="350" t="s">
        <v>426</v>
      </c>
      <c r="H153" s="350"/>
      <c r="I153" s="352">
        <f>I154+I165+I173+I177</f>
        <v>4573.6</v>
      </c>
    </row>
    <row r="154" spans="2:9" s="335" customFormat="1" ht="30.75">
      <c r="B154" s="353"/>
      <c r="C154" s="349" t="s">
        <v>211</v>
      </c>
      <c r="D154" s="342" t="s">
        <v>130</v>
      </c>
      <c r="E154" s="350" t="s">
        <v>32</v>
      </c>
      <c r="F154" s="350" t="s">
        <v>39</v>
      </c>
      <c r="G154" s="350" t="s">
        <v>427</v>
      </c>
      <c r="H154" s="350"/>
      <c r="I154" s="352">
        <f>I155+I162</f>
        <v>2174.8</v>
      </c>
    </row>
    <row r="155" spans="2:9" s="335" customFormat="1" ht="30.75" customHeight="1">
      <c r="B155" s="353"/>
      <c r="C155" s="349" t="s">
        <v>428</v>
      </c>
      <c r="D155" s="342" t="s">
        <v>130</v>
      </c>
      <c r="E155" s="350" t="s">
        <v>32</v>
      </c>
      <c r="F155" s="350" t="s">
        <v>39</v>
      </c>
      <c r="G155" s="350" t="s">
        <v>429</v>
      </c>
      <c r="H155" s="350"/>
      <c r="I155" s="352">
        <f>I156+I161</f>
        <v>2099.8</v>
      </c>
    </row>
    <row r="156" spans="2:9" s="335" customFormat="1" ht="62.25">
      <c r="B156" s="353"/>
      <c r="C156" s="349" t="s">
        <v>213</v>
      </c>
      <c r="D156" s="342" t="s">
        <v>130</v>
      </c>
      <c r="E156" s="350" t="s">
        <v>32</v>
      </c>
      <c r="F156" s="350" t="s">
        <v>39</v>
      </c>
      <c r="G156" s="350" t="s">
        <v>430</v>
      </c>
      <c r="H156" s="350"/>
      <c r="I156" s="352">
        <f>I157+I158+I159</f>
        <v>1999.8000000000002</v>
      </c>
    </row>
    <row r="157" spans="2:9" s="335" customFormat="1" ht="69" customHeight="1">
      <c r="B157" s="353"/>
      <c r="C157" s="349" t="s">
        <v>177</v>
      </c>
      <c r="D157" s="342" t="s">
        <v>130</v>
      </c>
      <c r="E157" s="350" t="s">
        <v>32</v>
      </c>
      <c r="F157" s="350" t="s">
        <v>39</v>
      </c>
      <c r="G157" s="350" t="s">
        <v>430</v>
      </c>
      <c r="H157" s="350" t="s">
        <v>173</v>
      </c>
      <c r="I157" s="352">
        <v>1566.9</v>
      </c>
    </row>
    <row r="158" spans="2:9" s="335" customFormat="1" ht="30.75">
      <c r="B158" s="353"/>
      <c r="C158" s="349" t="s">
        <v>467</v>
      </c>
      <c r="D158" s="342" t="s">
        <v>130</v>
      </c>
      <c r="E158" s="350" t="s">
        <v>32</v>
      </c>
      <c r="F158" s="350" t="s">
        <v>39</v>
      </c>
      <c r="G158" s="350" t="s">
        <v>430</v>
      </c>
      <c r="H158" s="350" t="s">
        <v>174</v>
      </c>
      <c r="I158" s="352">
        <v>422.7</v>
      </c>
    </row>
    <row r="159" spans="2:9" s="335" customFormat="1" ht="15">
      <c r="B159" s="353"/>
      <c r="C159" s="349" t="s">
        <v>180</v>
      </c>
      <c r="D159" s="342" t="s">
        <v>130</v>
      </c>
      <c r="E159" s="350" t="s">
        <v>32</v>
      </c>
      <c r="F159" s="350" t="s">
        <v>39</v>
      </c>
      <c r="G159" s="350" t="s">
        <v>430</v>
      </c>
      <c r="H159" s="350" t="s">
        <v>175</v>
      </c>
      <c r="I159" s="352">
        <v>10.2</v>
      </c>
    </row>
    <row r="160" spans="2:9" s="335" customFormat="1" ht="33" customHeight="1">
      <c r="B160" s="353"/>
      <c r="C160" s="349" t="s">
        <v>212</v>
      </c>
      <c r="D160" s="342" t="s">
        <v>130</v>
      </c>
      <c r="E160" s="350" t="s">
        <v>32</v>
      </c>
      <c r="F160" s="350" t="s">
        <v>39</v>
      </c>
      <c r="G160" s="350" t="s">
        <v>431</v>
      </c>
      <c r="H160" s="350"/>
      <c r="I160" s="352">
        <v>100</v>
      </c>
    </row>
    <row r="161" spans="2:11" s="335" customFormat="1" ht="30.75">
      <c r="B161" s="353"/>
      <c r="C161" s="349" t="s">
        <v>467</v>
      </c>
      <c r="D161" s="342" t="s">
        <v>130</v>
      </c>
      <c r="E161" s="350" t="s">
        <v>32</v>
      </c>
      <c r="F161" s="350" t="s">
        <v>39</v>
      </c>
      <c r="G161" s="350" t="s">
        <v>431</v>
      </c>
      <c r="H161" s="350" t="s">
        <v>174</v>
      </c>
      <c r="I161" s="352">
        <v>100</v>
      </c>
      <c r="K161" s="371"/>
    </row>
    <row r="162" spans="2:9" s="335" customFormat="1" ht="37.5" customHeight="1">
      <c r="B162" s="353"/>
      <c r="C162" s="349" t="s">
        <v>358</v>
      </c>
      <c r="D162" s="342" t="s">
        <v>266</v>
      </c>
      <c r="E162" s="350" t="s">
        <v>32</v>
      </c>
      <c r="F162" s="350" t="s">
        <v>39</v>
      </c>
      <c r="G162" s="350" t="s">
        <v>432</v>
      </c>
      <c r="H162" s="350"/>
      <c r="I162" s="352">
        <v>75</v>
      </c>
    </row>
    <row r="163" spans="2:9" s="335" customFormat="1" ht="33" customHeight="1">
      <c r="B163" s="353"/>
      <c r="C163" s="354" t="s">
        <v>152</v>
      </c>
      <c r="D163" s="342" t="s">
        <v>130</v>
      </c>
      <c r="E163" s="350" t="s">
        <v>32</v>
      </c>
      <c r="F163" s="350" t="s">
        <v>39</v>
      </c>
      <c r="G163" s="350" t="s">
        <v>433</v>
      </c>
      <c r="H163" s="350"/>
      <c r="I163" s="352">
        <v>75</v>
      </c>
    </row>
    <row r="164" spans="2:11" s="335" customFormat="1" ht="15">
      <c r="B164" s="353"/>
      <c r="C164" s="354" t="s">
        <v>179</v>
      </c>
      <c r="D164" s="342" t="s">
        <v>130</v>
      </c>
      <c r="E164" s="350" t="s">
        <v>32</v>
      </c>
      <c r="F164" s="350" t="s">
        <v>39</v>
      </c>
      <c r="G164" s="350" t="s">
        <v>433</v>
      </c>
      <c r="H164" s="350" t="s">
        <v>176</v>
      </c>
      <c r="I164" s="352">
        <v>75</v>
      </c>
      <c r="K164" s="371"/>
    </row>
    <row r="165" spans="2:9" s="335" customFormat="1" ht="23.25" customHeight="1">
      <c r="B165" s="372"/>
      <c r="C165" s="354" t="s">
        <v>214</v>
      </c>
      <c r="D165" s="342" t="s">
        <v>130</v>
      </c>
      <c r="E165" s="350" t="s">
        <v>32</v>
      </c>
      <c r="F165" s="350" t="s">
        <v>39</v>
      </c>
      <c r="G165" s="350" t="s">
        <v>434</v>
      </c>
      <c r="H165" s="350"/>
      <c r="I165" s="352">
        <f>I166</f>
        <v>2123.8</v>
      </c>
    </row>
    <row r="166" spans="2:9" s="335" customFormat="1" ht="15">
      <c r="B166" s="353"/>
      <c r="C166" s="349" t="s">
        <v>435</v>
      </c>
      <c r="D166" s="342" t="s">
        <v>130</v>
      </c>
      <c r="E166" s="350" t="s">
        <v>32</v>
      </c>
      <c r="F166" s="350" t="s">
        <v>39</v>
      </c>
      <c r="G166" s="350" t="s">
        <v>436</v>
      </c>
      <c r="H166" s="350"/>
      <c r="I166" s="352">
        <f>I167+I171</f>
        <v>2123.8</v>
      </c>
    </row>
    <row r="167" spans="2:9" s="335" customFormat="1" ht="62.25">
      <c r="B167" s="353"/>
      <c r="C167" s="349" t="s">
        <v>213</v>
      </c>
      <c r="D167" s="342" t="s">
        <v>130</v>
      </c>
      <c r="E167" s="350" t="s">
        <v>32</v>
      </c>
      <c r="F167" s="350" t="s">
        <v>39</v>
      </c>
      <c r="G167" s="350" t="s">
        <v>437</v>
      </c>
      <c r="H167" s="350"/>
      <c r="I167" s="352">
        <f>I168+I169+I170</f>
        <v>2023.8</v>
      </c>
    </row>
    <row r="168" spans="2:9" s="335" customFormat="1" ht="64.5" customHeight="1">
      <c r="B168" s="353"/>
      <c r="C168" s="349" t="s">
        <v>177</v>
      </c>
      <c r="D168" s="342" t="s">
        <v>130</v>
      </c>
      <c r="E168" s="350" t="s">
        <v>32</v>
      </c>
      <c r="F168" s="350" t="s">
        <v>39</v>
      </c>
      <c r="G168" s="350" t="s">
        <v>437</v>
      </c>
      <c r="H168" s="350" t="s">
        <v>173</v>
      </c>
      <c r="I168" s="352">
        <v>1561.8</v>
      </c>
    </row>
    <row r="169" spans="2:9" s="335" customFormat="1" ht="30.75">
      <c r="B169" s="353"/>
      <c r="C169" s="349" t="s">
        <v>467</v>
      </c>
      <c r="D169" s="342" t="s">
        <v>130</v>
      </c>
      <c r="E169" s="350" t="s">
        <v>32</v>
      </c>
      <c r="F169" s="350" t="s">
        <v>39</v>
      </c>
      <c r="G169" s="350" t="s">
        <v>437</v>
      </c>
      <c r="H169" s="350" t="s">
        <v>174</v>
      </c>
      <c r="I169" s="352">
        <f>243.5+100+90</f>
        <v>433.5</v>
      </c>
    </row>
    <row r="170" spans="2:9" s="335" customFormat="1" ht="15">
      <c r="B170" s="353"/>
      <c r="C170" s="349" t="s">
        <v>180</v>
      </c>
      <c r="D170" s="342" t="s">
        <v>130</v>
      </c>
      <c r="E170" s="350" t="s">
        <v>32</v>
      </c>
      <c r="F170" s="350" t="s">
        <v>39</v>
      </c>
      <c r="G170" s="350" t="s">
        <v>437</v>
      </c>
      <c r="H170" s="350" t="s">
        <v>175</v>
      </c>
      <c r="I170" s="352">
        <v>28.5</v>
      </c>
    </row>
    <row r="171" spans="2:9" s="335" customFormat="1" ht="30.75">
      <c r="B171" s="353"/>
      <c r="C171" s="349" t="s">
        <v>212</v>
      </c>
      <c r="D171" s="342" t="s">
        <v>130</v>
      </c>
      <c r="E171" s="350" t="s">
        <v>32</v>
      </c>
      <c r="F171" s="350" t="s">
        <v>39</v>
      </c>
      <c r="G171" s="350" t="s">
        <v>438</v>
      </c>
      <c r="H171" s="350"/>
      <c r="I171" s="352">
        <v>100</v>
      </c>
    </row>
    <row r="172" spans="2:9" s="335" customFormat="1" ht="30.75">
      <c r="B172" s="353"/>
      <c r="C172" s="349" t="s">
        <v>467</v>
      </c>
      <c r="D172" s="342" t="s">
        <v>130</v>
      </c>
      <c r="E172" s="350" t="s">
        <v>32</v>
      </c>
      <c r="F172" s="350" t="s">
        <v>39</v>
      </c>
      <c r="G172" s="350" t="s">
        <v>438</v>
      </c>
      <c r="H172" s="350" t="s">
        <v>174</v>
      </c>
      <c r="I172" s="352">
        <v>100</v>
      </c>
    </row>
    <row r="173" spans="2:9" s="335" customFormat="1" ht="30.75">
      <c r="B173" s="353"/>
      <c r="C173" s="354" t="s">
        <v>254</v>
      </c>
      <c r="D173" s="342" t="s">
        <v>130</v>
      </c>
      <c r="E173" s="350" t="s">
        <v>32</v>
      </c>
      <c r="F173" s="350" t="s">
        <v>39</v>
      </c>
      <c r="G173" s="350" t="s">
        <v>439</v>
      </c>
      <c r="H173" s="350"/>
      <c r="I173" s="352">
        <v>25</v>
      </c>
    </row>
    <row r="174" spans="2:9" s="335" customFormat="1" ht="30.75">
      <c r="B174" s="353"/>
      <c r="C174" s="354" t="s">
        <v>440</v>
      </c>
      <c r="D174" s="342" t="s">
        <v>130</v>
      </c>
      <c r="E174" s="350" t="s">
        <v>32</v>
      </c>
      <c r="F174" s="350" t="s">
        <v>39</v>
      </c>
      <c r="G174" s="350" t="s">
        <v>441</v>
      </c>
      <c r="H174" s="350"/>
      <c r="I174" s="352">
        <v>25</v>
      </c>
    </row>
    <row r="175" spans="2:9" s="335" customFormat="1" ht="30.75">
      <c r="B175" s="353"/>
      <c r="C175" s="354" t="s">
        <v>255</v>
      </c>
      <c r="D175" s="342" t="s">
        <v>130</v>
      </c>
      <c r="E175" s="350" t="s">
        <v>32</v>
      </c>
      <c r="F175" s="350" t="s">
        <v>39</v>
      </c>
      <c r="G175" s="350" t="s">
        <v>442</v>
      </c>
      <c r="H175" s="350"/>
      <c r="I175" s="352">
        <v>25</v>
      </c>
    </row>
    <row r="176" spans="2:9" s="335" customFormat="1" ht="30.75">
      <c r="B176" s="353"/>
      <c r="C176" s="349" t="s">
        <v>467</v>
      </c>
      <c r="D176" s="342" t="s">
        <v>130</v>
      </c>
      <c r="E176" s="350" t="s">
        <v>32</v>
      </c>
      <c r="F176" s="350" t="s">
        <v>39</v>
      </c>
      <c r="G176" s="350" t="s">
        <v>443</v>
      </c>
      <c r="H176" s="350" t="s">
        <v>174</v>
      </c>
      <c r="I176" s="352">
        <v>25</v>
      </c>
    </row>
    <row r="177" spans="2:9" s="335" customFormat="1" ht="20.25" customHeight="1">
      <c r="B177" s="353"/>
      <c r="C177" s="349" t="s">
        <v>215</v>
      </c>
      <c r="D177" s="342" t="s">
        <v>130</v>
      </c>
      <c r="E177" s="350" t="s">
        <v>32</v>
      </c>
      <c r="F177" s="350" t="s">
        <v>39</v>
      </c>
      <c r="G177" s="350" t="s">
        <v>444</v>
      </c>
      <c r="H177" s="350"/>
      <c r="I177" s="352">
        <v>250</v>
      </c>
    </row>
    <row r="178" spans="2:9" s="335" customFormat="1" ht="35.25" customHeight="1">
      <c r="B178" s="353"/>
      <c r="C178" s="354" t="s">
        <v>445</v>
      </c>
      <c r="D178" s="342" t="s">
        <v>130</v>
      </c>
      <c r="E178" s="350" t="s">
        <v>32</v>
      </c>
      <c r="F178" s="350" t="s">
        <v>39</v>
      </c>
      <c r="G178" s="350" t="s">
        <v>446</v>
      </c>
      <c r="H178" s="350"/>
      <c r="I178" s="352">
        <v>250</v>
      </c>
    </row>
    <row r="179" spans="2:9" s="335" customFormat="1" ht="35.25" customHeight="1">
      <c r="B179" s="353"/>
      <c r="C179" s="354" t="s">
        <v>255</v>
      </c>
      <c r="D179" s="342" t="s">
        <v>130</v>
      </c>
      <c r="E179" s="350" t="s">
        <v>32</v>
      </c>
      <c r="F179" s="350" t="s">
        <v>39</v>
      </c>
      <c r="G179" s="350" t="s">
        <v>447</v>
      </c>
      <c r="H179" s="350"/>
      <c r="I179" s="352">
        <v>250</v>
      </c>
    </row>
    <row r="180" spans="2:9" s="335" customFormat="1" ht="69.75" customHeight="1" hidden="1">
      <c r="B180" s="353"/>
      <c r="C180" s="349" t="s">
        <v>177</v>
      </c>
      <c r="D180" s="342" t="s">
        <v>130</v>
      </c>
      <c r="E180" s="350" t="s">
        <v>32</v>
      </c>
      <c r="F180" s="350" t="s">
        <v>39</v>
      </c>
      <c r="G180" s="350" t="s">
        <v>210</v>
      </c>
      <c r="H180" s="350" t="s">
        <v>173</v>
      </c>
      <c r="I180" s="352">
        <v>0</v>
      </c>
    </row>
    <row r="181" spans="2:11" s="335" customFormat="1" ht="30.75">
      <c r="B181" s="353"/>
      <c r="C181" s="349" t="s">
        <v>467</v>
      </c>
      <c r="D181" s="342" t="s">
        <v>130</v>
      </c>
      <c r="E181" s="350" t="s">
        <v>32</v>
      </c>
      <c r="F181" s="350" t="s">
        <v>39</v>
      </c>
      <c r="G181" s="350" t="s">
        <v>447</v>
      </c>
      <c r="H181" s="350" t="s">
        <v>174</v>
      </c>
      <c r="I181" s="352">
        <v>250</v>
      </c>
      <c r="K181" s="371"/>
    </row>
    <row r="182" spans="2:9" s="335" customFormat="1" ht="15" hidden="1">
      <c r="B182" s="353"/>
      <c r="C182" s="354" t="s">
        <v>215</v>
      </c>
      <c r="D182" s="342" t="s">
        <v>130</v>
      </c>
      <c r="E182" s="350" t="s">
        <v>32</v>
      </c>
      <c r="F182" s="350" t="s">
        <v>39</v>
      </c>
      <c r="G182" s="350" t="s">
        <v>285</v>
      </c>
      <c r="H182" s="350"/>
      <c r="I182" s="352">
        <v>0</v>
      </c>
    </row>
    <row r="183" spans="2:9" s="335" customFormat="1" ht="41.25" customHeight="1" hidden="1">
      <c r="B183" s="353"/>
      <c r="C183" s="354" t="s">
        <v>233</v>
      </c>
      <c r="D183" s="342" t="s">
        <v>130</v>
      </c>
      <c r="E183" s="350" t="s">
        <v>32</v>
      </c>
      <c r="F183" s="350" t="s">
        <v>39</v>
      </c>
      <c r="G183" s="350" t="s">
        <v>284</v>
      </c>
      <c r="H183" s="350"/>
      <c r="I183" s="352">
        <v>0</v>
      </c>
    </row>
    <row r="184" spans="2:9" s="335" customFormat="1" ht="30.75" hidden="1">
      <c r="B184" s="355"/>
      <c r="C184" s="354" t="s">
        <v>178</v>
      </c>
      <c r="D184" s="342" t="s">
        <v>130</v>
      </c>
      <c r="E184" s="350" t="s">
        <v>32</v>
      </c>
      <c r="F184" s="350" t="s">
        <v>39</v>
      </c>
      <c r="G184" s="350" t="s">
        <v>284</v>
      </c>
      <c r="H184" s="350" t="s">
        <v>174</v>
      </c>
      <c r="I184" s="352">
        <v>0</v>
      </c>
    </row>
    <row r="185" spans="2:9" s="335" customFormat="1" ht="15">
      <c r="B185" s="355"/>
      <c r="C185" s="356" t="s">
        <v>81</v>
      </c>
      <c r="D185" s="342" t="s">
        <v>130</v>
      </c>
      <c r="E185" s="342" t="s">
        <v>31</v>
      </c>
      <c r="F185" s="342"/>
      <c r="G185" s="342"/>
      <c r="H185" s="342"/>
      <c r="I185" s="352">
        <f>I186</f>
        <v>300.2</v>
      </c>
    </row>
    <row r="186" spans="2:9" s="335" customFormat="1" ht="15">
      <c r="B186" s="353"/>
      <c r="C186" s="349" t="s">
        <v>153</v>
      </c>
      <c r="D186" s="342" t="s">
        <v>130</v>
      </c>
      <c r="E186" s="342" t="s">
        <v>31</v>
      </c>
      <c r="F186" s="342" t="s">
        <v>40</v>
      </c>
      <c r="G186" s="342"/>
      <c r="H186" s="358"/>
      <c r="I186" s="352">
        <f>I187</f>
        <v>300.2</v>
      </c>
    </row>
    <row r="187" spans="2:12" s="335" customFormat="1" ht="46.5">
      <c r="B187" s="353"/>
      <c r="C187" s="349" t="s">
        <v>278</v>
      </c>
      <c r="D187" s="342" t="s">
        <v>130</v>
      </c>
      <c r="E187" s="342" t="s">
        <v>31</v>
      </c>
      <c r="F187" s="342" t="s">
        <v>40</v>
      </c>
      <c r="G187" s="342" t="s">
        <v>448</v>
      </c>
      <c r="H187" s="358"/>
      <c r="I187" s="352">
        <f>I188</f>
        <v>300.2</v>
      </c>
      <c r="L187" s="371"/>
    </row>
    <row r="188" spans="2:9" s="335" customFormat="1" ht="15">
      <c r="B188" s="353"/>
      <c r="C188" s="349" t="s">
        <v>215</v>
      </c>
      <c r="D188" s="342" t="s">
        <v>130</v>
      </c>
      <c r="E188" s="342" t="s">
        <v>31</v>
      </c>
      <c r="F188" s="342" t="s">
        <v>40</v>
      </c>
      <c r="G188" s="342" t="s">
        <v>449</v>
      </c>
      <c r="H188" s="358"/>
      <c r="I188" s="352">
        <f>I189</f>
        <v>300.2</v>
      </c>
    </row>
    <row r="189" spans="2:9" s="335" customFormat="1" ht="35.25" customHeight="1">
      <c r="B189" s="353"/>
      <c r="C189" s="349" t="s">
        <v>450</v>
      </c>
      <c r="D189" s="342" t="s">
        <v>130</v>
      </c>
      <c r="E189" s="342" t="s">
        <v>31</v>
      </c>
      <c r="F189" s="342" t="s">
        <v>40</v>
      </c>
      <c r="G189" s="342" t="s">
        <v>451</v>
      </c>
      <c r="H189" s="358"/>
      <c r="I189" s="352">
        <f>I190</f>
        <v>300.2</v>
      </c>
    </row>
    <row r="190" spans="2:9" s="335" customFormat="1" ht="35.25" customHeight="1">
      <c r="B190" s="353"/>
      <c r="C190" s="349" t="s">
        <v>216</v>
      </c>
      <c r="D190" s="342" t="s">
        <v>130</v>
      </c>
      <c r="E190" s="342" t="s">
        <v>31</v>
      </c>
      <c r="F190" s="342" t="s">
        <v>40</v>
      </c>
      <c r="G190" s="342" t="s">
        <v>452</v>
      </c>
      <c r="H190" s="358"/>
      <c r="I190" s="352">
        <f>I191+I192</f>
        <v>300.2</v>
      </c>
    </row>
    <row r="191" spans="2:12" s="335" customFormat="1" ht="63.75" customHeight="1">
      <c r="B191" s="353"/>
      <c r="C191" s="349" t="s">
        <v>177</v>
      </c>
      <c r="D191" s="342" t="s">
        <v>130</v>
      </c>
      <c r="E191" s="342" t="s">
        <v>31</v>
      </c>
      <c r="F191" s="342" t="s">
        <v>40</v>
      </c>
      <c r="G191" s="342" t="s">
        <v>452</v>
      </c>
      <c r="H191" s="358" t="s">
        <v>173</v>
      </c>
      <c r="I191" s="352">
        <v>232.7</v>
      </c>
      <c r="L191" s="371"/>
    </row>
    <row r="192" spans="2:9" s="335" customFormat="1" ht="37.5" customHeight="1">
      <c r="B192" s="353"/>
      <c r="C192" s="349" t="s">
        <v>467</v>
      </c>
      <c r="D192" s="342" t="s">
        <v>130</v>
      </c>
      <c r="E192" s="342" t="s">
        <v>31</v>
      </c>
      <c r="F192" s="342" t="s">
        <v>40</v>
      </c>
      <c r="G192" s="342" t="s">
        <v>452</v>
      </c>
      <c r="H192" s="358" t="s">
        <v>174</v>
      </c>
      <c r="I192" s="352">
        <v>67.5</v>
      </c>
    </row>
    <row r="193" spans="2:10" s="335" customFormat="1" ht="32.25" customHeight="1">
      <c r="B193" s="353"/>
      <c r="C193" s="373" t="s">
        <v>75</v>
      </c>
      <c r="D193" s="342"/>
      <c r="E193" s="350"/>
      <c r="F193" s="350"/>
      <c r="G193" s="350"/>
      <c r="H193" s="350"/>
      <c r="I193" s="352">
        <f>I12+I20</f>
        <v>15889.499992</v>
      </c>
      <c r="J193" s="374"/>
    </row>
    <row r="194" spans="2:11" s="335" customFormat="1" ht="15" customHeight="1">
      <c r="B194" s="375"/>
      <c r="C194" s="376"/>
      <c r="D194" s="377"/>
      <c r="E194" s="333"/>
      <c r="F194" s="333"/>
      <c r="G194" s="333"/>
      <c r="H194" s="333"/>
      <c r="I194" s="378"/>
      <c r="J194" s="379"/>
      <c r="K194" s="374"/>
    </row>
    <row r="195" spans="2:11" s="335" customFormat="1" ht="15">
      <c r="B195" s="375"/>
      <c r="C195" s="376"/>
      <c r="D195" s="377"/>
      <c r="E195" s="333"/>
      <c r="F195" s="333"/>
      <c r="G195" s="333"/>
      <c r="H195" s="333"/>
      <c r="I195" s="378"/>
      <c r="J195" s="379"/>
      <c r="K195" s="374"/>
    </row>
    <row r="196" spans="2:9" s="335" customFormat="1" ht="15">
      <c r="B196" s="380" t="s">
        <v>237</v>
      </c>
      <c r="C196" s="381"/>
      <c r="D196" s="382"/>
      <c r="I196" s="371"/>
    </row>
    <row r="197" spans="2:9" s="335" customFormat="1" ht="15">
      <c r="B197" s="335" t="s">
        <v>118</v>
      </c>
      <c r="C197" s="383"/>
      <c r="D197" s="384"/>
      <c r="G197" s="432" t="s">
        <v>238</v>
      </c>
      <c r="H197" s="432"/>
      <c r="I197" s="432"/>
    </row>
    <row r="198" spans="3:12" ht="18">
      <c r="C198" s="385"/>
      <c r="D198" s="386"/>
      <c r="I198" s="387"/>
      <c r="K198" s="386"/>
      <c r="L198" s="388"/>
    </row>
  </sheetData>
  <sheetProtection/>
  <mergeCells count="8">
    <mergeCell ref="C7:H7"/>
    <mergeCell ref="G197:I197"/>
    <mergeCell ref="H9:I9"/>
    <mergeCell ref="C1:I1"/>
    <mergeCell ref="C2:I2"/>
    <mergeCell ref="C6:H6"/>
    <mergeCell ref="C4:I4"/>
    <mergeCell ref="C5:I5"/>
  </mergeCells>
  <printOptions horizontalCentered="1"/>
  <pageMargins left="1.1811023622047245" right="0.3937007874015748" top="0.7874015748031497" bottom="0.7874015748031497" header="0" footer="0"/>
  <pageSetup blackAndWhite="1" fitToHeight="0" horizontalDpi="600" verticalDpi="600" orientation="portrait" paperSize="9" scale="70" r:id="rId1"/>
  <rowBreaks count="4" manualBreakCount="4">
    <brk id="36" min="1" max="8" man="1"/>
    <brk id="76" min="1" max="8" man="1"/>
    <brk id="118" min="1" max="8" man="1"/>
    <brk id="155" min="1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1:H26"/>
  <sheetViews>
    <sheetView zoomScalePageLayoutView="0" workbookViewId="0" topLeftCell="B1">
      <selection activeCell="B1" sqref="B1"/>
    </sheetView>
  </sheetViews>
  <sheetFormatPr defaultColWidth="9.125" defaultRowHeight="12.75"/>
  <cols>
    <col min="1" max="1" width="0" style="28" hidden="1" customWidth="1"/>
    <col min="2" max="2" width="34.625" style="27" customWidth="1"/>
    <col min="3" max="3" width="54.625" style="27" customWidth="1"/>
    <col min="4" max="4" width="16.375" style="27" customWidth="1"/>
    <col min="5" max="5" width="9.125" style="27" customWidth="1"/>
    <col min="6" max="6" width="17.625" style="28" customWidth="1"/>
    <col min="7" max="7" width="19.875" style="28" customWidth="1"/>
    <col min="8" max="8" width="10.875" style="28" bestFit="1" customWidth="1"/>
    <col min="9" max="16384" width="9.125" style="28" customWidth="1"/>
  </cols>
  <sheetData>
    <row r="1" spans="2:4" ht="18.75" customHeight="1">
      <c r="B1" s="136" t="s">
        <v>552</v>
      </c>
      <c r="C1" s="437" t="s">
        <v>270</v>
      </c>
      <c r="D1" s="437"/>
    </row>
    <row r="2" ht="18">
      <c r="D2" s="55" t="s">
        <v>549</v>
      </c>
    </row>
    <row r="3" ht="18">
      <c r="D3" s="55"/>
    </row>
    <row r="4" spans="2:4" ht="18.75" customHeight="1">
      <c r="B4" s="136"/>
      <c r="C4" s="305" t="s">
        <v>270</v>
      </c>
      <c r="D4" s="305"/>
    </row>
    <row r="5" ht="18">
      <c r="D5" s="55" t="s">
        <v>509</v>
      </c>
    </row>
    <row r="6" ht="17.25" customHeight="1"/>
    <row r="7" ht="18" customHeight="1"/>
    <row r="8" spans="2:6" ht="60" customHeight="1">
      <c r="B8" s="415" t="s">
        <v>501</v>
      </c>
      <c r="C8" s="436"/>
      <c r="D8" s="436"/>
      <c r="F8" s="29"/>
    </row>
    <row r="9" spans="6:7" ht="18">
      <c r="F9" s="30"/>
      <c r="G9" s="31"/>
    </row>
    <row r="10" ht="18">
      <c r="D10" s="26" t="s">
        <v>93</v>
      </c>
    </row>
    <row r="11" spans="2:7" ht="31.5">
      <c r="B11" s="16" t="s">
        <v>62</v>
      </c>
      <c r="C11" s="32" t="s">
        <v>502</v>
      </c>
      <c r="D11" s="33" t="s">
        <v>26</v>
      </c>
      <c r="F11" s="34"/>
      <c r="G11" s="34"/>
    </row>
    <row r="12" spans="2:7" ht="18" customHeight="1">
      <c r="B12" s="86">
        <v>1</v>
      </c>
      <c r="C12" s="87">
        <v>2</v>
      </c>
      <c r="D12" s="88">
        <v>3</v>
      </c>
      <c r="F12" s="34"/>
      <c r="G12" s="34"/>
    </row>
    <row r="13" spans="2:7" s="27" customFormat="1" ht="34.5">
      <c r="B13" s="144" t="s">
        <v>15</v>
      </c>
      <c r="C13" s="145" t="s">
        <v>14</v>
      </c>
      <c r="D13" s="146">
        <f>D14</f>
        <v>132.15385199999764</v>
      </c>
      <c r="F13" s="35"/>
      <c r="G13" s="36"/>
    </row>
    <row r="14" spans="2:8" s="37" customFormat="1" ht="42" customHeight="1">
      <c r="B14" s="22" t="s">
        <v>25</v>
      </c>
      <c r="C14" s="147" t="s">
        <v>102</v>
      </c>
      <c r="D14" s="148">
        <f>D19-D15</f>
        <v>132.15385199999764</v>
      </c>
      <c r="G14" s="38"/>
      <c r="H14" s="39"/>
    </row>
    <row r="15" spans="2:4" s="29" customFormat="1" ht="26.25" customHeight="1">
      <c r="B15" s="149" t="s">
        <v>20</v>
      </c>
      <c r="C15" s="150" t="s">
        <v>7</v>
      </c>
      <c r="D15" s="221">
        <f>D16</f>
        <v>15889.500000000002</v>
      </c>
    </row>
    <row r="16" spans="2:4" s="29" customFormat="1" ht="44.25" customHeight="1">
      <c r="B16" s="151" t="s">
        <v>19</v>
      </c>
      <c r="C16" s="152" t="s">
        <v>8</v>
      </c>
      <c r="D16" s="222">
        <f>D17</f>
        <v>15889.500000000002</v>
      </c>
    </row>
    <row r="17" spans="2:4" s="29" customFormat="1" ht="43.5" customHeight="1">
      <c r="B17" s="151" t="s">
        <v>18</v>
      </c>
      <c r="C17" s="152" t="s">
        <v>9</v>
      </c>
      <c r="D17" s="222">
        <f>D18</f>
        <v>15889.500000000002</v>
      </c>
    </row>
    <row r="18" spans="2:4" s="29" customFormat="1" ht="37.5" customHeight="1">
      <c r="B18" s="151" t="s">
        <v>134</v>
      </c>
      <c r="C18" s="218" t="s">
        <v>326</v>
      </c>
      <c r="D18" s="222">
        <f>'прил. 2  '!D30+'прил. 2  '!D29</f>
        <v>15889.500000000002</v>
      </c>
    </row>
    <row r="19" spans="2:4" s="29" customFormat="1" ht="22.5" customHeight="1">
      <c r="B19" s="149" t="s">
        <v>21</v>
      </c>
      <c r="C19" s="150" t="s">
        <v>22</v>
      </c>
      <c r="D19" s="221">
        <f>D20</f>
        <v>16021.653852</v>
      </c>
    </row>
    <row r="20" spans="2:4" s="29" customFormat="1" ht="37.5" customHeight="1">
      <c r="B20" s="151" t="s">
        <v>23</v>
      </c>
      <c r="C20" s="152" t="s">
        <v>73</v>
      </c>
      <c r="D20" s="222">
        <f>D21</f>
        <v>16021.653852</v>
      </c>
    </row>
    <row r="21" spans="2:4" s="29" customFormat="1" ht="37.5" customHeight="1">
      <c r="B21" s="151" t="s">
        <v>24</v>
      </c>
      <c r="C21" s="152" t="s">
        <v>74</v>
      </c>
      <c r="D21" s="222">
        <f>D22</f>
        <v>16021.653852</v>
      </c>
    </row>
    <row r="22" spans="2:4" s="29" customFormat="1" ht="36">
      <c r="B22" s="151" t="s">
        <v>135</v>
      </c>
      <c r="C22" s="218" t="s">
        <v>327</v>
      </c>
      <c r="D22" s="222">
        <f>'прил 6 (ведом)'!I193+'прил. 2  '!D29</f>
        <v>16021.653852</v>
      </c>
    </row>
    <row r="23" spans="2:6" s="29" customFormat="1" ht="22.5" customHeight="1">
      <c r="B23" s="17"/>
      <c r="C23" s="83"/>
      <c r="D23" s="84"/>
      <c r="F23" s="47"/>
    </row>
    <row r="24" spans="2:5" s="41" customFormat="1" ht="15">
      <c r="B24" s="40"/>
      <c r="C24" s="29"/>
      <c r="D24" s="29"/>
      <c r="E24" s="29"/>
    </row>
    <row r="25" spans="2:4" s="8" customFormat="1" ht="18">
      <c r="B25" s="122" t="s">
        <v>237</v>
      </c>
      <c r="C25" s="20"/>
      <c r="D25" s="45"/>
    </row>
    <row r="26" spans="2:4" s="8" customFormat="1" ht="18">
      <c r="B26" s="114" t="s">
        <v>118</v>
      </c>
      <c r="C26" s="7"/>
      <c r="D26" s="43" t="s">
        <v>199</v>
      </c>
    </row>
  </sheetData>
  <sheetProtection/>
  <mergeCells count="2">
    <mergeCell ref="B8:D8"/>
    <mergeCell ref="C1:D1"/>
  </mergeCells>
  <printOptions/>
  <pageMargins left="1.1811023622047245" right="0.3937007874015748" top="0.7874015748031497" bottom="0.7874015748031497" header="0.31496062992125984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B1:H16"/>
  <sheetViews>
    <sheetView view="pageBreakPreview" zoomScale="75" zoomScaleNormal="75" zoomScaleSheetLayoutView="75" zoomScalePageLayoutView="0" workbookViewId="0" topLeftCell="B1">
      <selection activeCell="B2" sqref="B2"/>
    </sheetView>
  </sheetViews>
  <sheetFormatPr defaultColWidth="9.125" defaultRowHeight="12.75"/>
  <cols>
    <col min="1" max="1" width="0" style="28" hidden="1" customWidth="1"/>
    <col min="2" max="2" width="34.625" style="27" customWidth="1"/>
    <col min="3" max="3" width="54.625" style="27" customWidth="1"/>
    <col min="4" max="4" width="16.375" style="27" customWidth="1"/>
    <col min="5" max="5" width="9.125" style="27" customWidth="1"/>
    <col min="6" max="6" width="17.625" style="28" customWidth="1"/>
    <col min="7" max="7" width="19.875" style="28" customWidth="1"/>
    <col min="8" max="8" width="10.875" style="28" bestFit="1" customWidth="1"/>
    <col min="9" max="16384" width="9.125" style="28" customWidth="1"/>
  </cols>
  <sheetData>
    <row r="1" spans="2:4" ht="18.75" customHeight="1">
      <c r="B1" s="136"/>
      <c r="C1" s="437" t="s">
        <v>471</v>
      </c>
      <c r="D1" s="437"/>
    </row>
    <row r="2" spans="2:4" ht="18">
      <c r="B2" s="27" t="s">
        <v>552</v>
      </c>
      <c r="D2" s="55" t="s">
        <v>550</v>
      </c>
    </row>
    <row r="3" ht="17.25" customHeight="1"/>
    <row r="4" ht="18" customHeight="1"/>
    <row r="5" spans="2:6" ht="60" customHeight="1">
      <c r="B5" s="415" t="s">
        <v>472</v>
      </c>
      <c r="C5" s="436"/>
      <c r="D5" s="436"/>
      <c r="F5" s="29"/>
    </row>
    <row r="6" spans="6:7" ht="18">
      <c r="F6" s="30"/>
      <c r="G6" s="31"/>
    </row>
    <row r="7" ht="18">
      <c r="D7" s="26" t="s">
        <v>93</v>
      </c>
    </row>
    <row r="8" spans="2:7" ht="36.75" customHeight="1">
      <c r="B8" s="440" t="s">
        <v>473</v>
      </c>
      <c r="C8" s="441"/>
      <c r="D8" s="33" t="s">
        <v>26</v>
      </c>
      <c r="F8" s="34"/>
      <c r="G8" s="34"/>
    </row>
    <row r="9" spans="2:7" ht="18" customHeight="1">
      <c r="B9" s="442">
        <v>1</v>
      </c>
      <c r="C9" s="443"/>
      <c r="D9" s="291">
        <v>2</v>
      </c>
      <c r="F9" s="34"/>
      <c r="G9" s="34"/>
    </row>
    <row r="10" spans="2:7" s="27" customFormat="1" ht="18">
      <c r="B10" s="444" t="s">
        <v>474</v>
      </c>
      <c r="C10" s="445"/>
      <c r="D10" s="292">
        <v>75</v>
      </c>
      <c r="F10" s="35"/>
      <c r="G10" s="36"/>
    </row>
    <row r="11" spans="2:8" s="37" customFormat="1" ht="27" customHeight="1">
      <c r="B11" s="444" t="s">
        <v>148</v>
      </c>
      <c r="C11" s="445"/>
      <c r="D11" s="292">
        <v>25</v>
      </c>
      <c r="G11" s="38"/>
      <c r="H11" s="39"/>
    </row>
    <row r="12" spans="2:4" s="29" customFormat="1" ht="24.75" customHeight="1">
      <c r="B12" s="438" t="s">
        <v>475</v>
      </c>
      <c r="C12" s="439"/>
      <c r="D12" s="293">
        <f>D10+D11</f>
        <v>100</v>
      </c>
    </row>
    <row r="13" spans="2:6" s="29" customFormat="1" ht="22.5" customHeight="1">
      <c r="B13" s="17"/>
      <c r="C13" s="83"/>
      <c r="D13" s="84"/>
      <c r="F13" s="47"/>
    </row>
    <row r="14" spans="2:5" s="41" customFormat="1" ht="15">
      <c r="B14" s="40"/>
      <c r="C14" s="29"/>
      <c r="D14" s="29"/>
      <c r="E14" s="29"/>
    </row>
    <row r="15" spans="2:4" s="8" customFormat="1" ht="18">
      <c r="B15" s="122" t="s">
        <v>237</v>
      </c>
      <c r="C15" s="20"/>
      <c r="D15" s="45"/>
    </row>
    <row r="16" spans="2:4" s="8" customFormat="1" ht="18">
      <c r="B16" s="114" t="s">
        <v>118</v>
      </c>
      <c r="C16" s="7"/>
      <c r="D16" s="43" t="s">
        <v>199</v>
      </c>
    </row>
  </sheetData>
  <sheetProtection/>
  <mergeCells count="7">
    <mergeCell ref="B12:C12"/>
    <mergeCell ref="C1:D1"/>
    <mergeCell ref="B5:D5"/>
    <mergeCell ref="B8:C8"/>
    <mergeCell ref="B9:C9"/>
    <mergeCell ref="B10:C10"/>
    <mergeCell ref="B11:C11"/>
  </mergeCells>
  <printOptions/>
  <pageMargins left="1.1811023622047245" right="0.3937007874015748" top="0.7874015748031497" bottom="0.7874015748031497" header="0" footer="0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M28"/>
  <sheetViews>
    <sheetView view="pageBreakPreview" zoomScale="75" zoomScaleNormal="75" zoomScaleSheetLayoutView="75" zoomScalePageLayoutView="0" workbookViewId="0" topLeftCell="B1">
      <selection activeCell="C2" sqref="C2"/>
    </sheetView>
  </sheetViews>
  <sheetFormatPr defaultColWidth="9.125" defaultRowHeight="12.75"/>
  <cols>
    <col min="1" max="1" width="2.625" style="24" hidden="1" customWidth="1"/>
    <col min="2" max="2" width="6.375" style="24" customWidth="1"/>
    <col min="3" max="8" width="9.125" style="24" customWidth="1"/>
    <col min="9" max="9" width="17.625" style="24" customWidth="1"/>
    <col min="10" max="10" width="6.50390625" style="24" hidden="1" customWidth="1"/>
    <col min="11" max="11" width="29.50390625" style="24" customWidth="1"/>
    <col min="12" max="12" width="19.625" style="24" customWidth="1"/>
    <col min="13" max="16384" width="9.125" style="24" customWidth="1"/>
  </cols>
  <sheetData>
    <row r="1" spans="5:12" ht="18">
      <c r="E1" s="469" t="s">
        <v>476</v>
      </c>
      <c r="F1" s="469"/>
      <c r="G1" s="469"/>
      <c r="H1" s="469"/>
      <c r="I1" s="469"/>
      <c r="J1" s="469"/>
      <c r="K1" s="469"/>
      <c r="L1" s="44"/>
    </row>
    <row r="2" spans="3:11" ht="18">
      <c r="C2" s="24" t="s">
        <v>552</v>
      </c>
      <c r="K2" s="55" t="s">
        <v>551</v>
      </c>
    </row>
    <row r="4" spans="2:12" ht="18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2:13" ht="18">
      <c r="B5" s="471" t="s">
        <v>242</v>
      </c>
      <c r="C5" s="471"/>
      <c r="D5" s="471"/>
      <c r="E5" s="471"/>
      <c r="F5" s="471"/>
      <c r="G5" s="471"/>
      <c r="H5" s="471"/>
      <c r="I5" s="471"/>
      <c r="J5" s="471"/>
      <c r="K5" s="471"/>
      <c r="L5" s="124"/>
      <c r="M5" s="25"/>
    </row>
    <row r="6" spans="2:13" ht="18">
      <c r="B6" s="471" t="s">
        <v>459</v>
      </c>
      <c r="C6" s="471"/>
      <c r="D6" s="471"/>
      <c r="E6" s="471"/>
      <c r="F6" s="471"/>
      <c r="G6" s="471"/>
      <c r="H6" s="471"/>
      <c r="I6" s="471"/>
      <c r="J6" s="471"/>
      <c r="K6" s="471"/>
      <c r="L6" s="124"/>
      <c r="M6" s="25"/>
    </row>
    <row r="7" spans="2:12" ht="18"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124"/>
    </row>
    <row r="9" spans="2:12" ht="18">
      <c r="B9" s="470"/>
      <c r="C9" s="470"/>
      <c r="D9" s="470"/>
      <c r="E9" s="470"/>
      <c r="F9" s="470"/>
      <c r="G9" s="470"/>
      <c r="K9" s="125" t="s">
        <v>137</v>
      </c>
      <c r="L9" s="112"/>
    </row>
    <row r="10" spans="2:12" ht="28.5" customHeight="1">
      <c r="B10" s="449" t="s">
        <v>42</v>
      </c>
      <c r="C10" s="451" t="s">
        <v>264</v>
      </c>
      <c r="D10" s="452"/>
      <c r="E10" s="452"/>
      <c r="F10" s="452"/>
      <c r="G10" s="452"/>
      <c r="H10" s="452"/>
      <c r="I10" s="452"/>
      <c r="J10" s="453"/>
      <c r="K10" s="449" t="s">
        <v>265</v>
      </c>
      <c r="L10" s="123"/>
    </row>
    <row r="11" spans="2:11" ht="18">
      <c r="B11" s="450"/>
      <c r="C11" s="454"/>
      <c r="D11" s="455"/>
      <c r="E11" s="455"/>
      <c r="F11" s="455"/>
      <c r="G11" s="455"/>
      <c r="H11" s="455"/>
      <c r="I11" s="455"/>
      <c r="J11" s="456"/>
      <c r="K11" s="450"/>
    </row>
    <row r="12" spans="2:11" ht="18" thickBot="1">
      <c r="B12" s="50">
        <v>1</v>
      </c>
      <c r="C12" s="457">
        <v>2</v>
      </c>
      <c r="D12" s="458"/>
      <c r="E12" s="458"/>
      <c r="F12" s="458"/>
      <c r="G12" s="458"/>
      <c r="H12" s="458"/>
      <c r="I12" s="459"/>
      <c r="J12" s="58"/>
      <c r="K12" s="51">
        <v>3</v>
      </c>
    </row>
    <row r="13" spans="2:11" ht="42" customHeight="1">
      <c r="B13" s="59" t="s">
        <v>76</v>
      </c>
      <c r="C13" s="460" t="s">
        <v>477</v>
      </c>
      <c r="D13" s="461"/>
      <c r="E13" s="461"/>
      <c r="F13" s="461"/>
      <c r="G13" s="461"/>
      <c r="H13" s="461"/>
      <c r="I13" s="462"/>
      <c r="J13" s="60"/>
      <c r="K13" s="53">
        <v>0</v>
      </c>
    </row>
    <row r="14" spans="2:11" ht="16.5" customHeight="1">
      <c r="B14" s="51"/>
      <c r="C14" s="61" t="s">
        <v>87</v>
      </c>
      <c r="D14" s="49"/>
      <c r="E14" s="49"/>
      <c r="F14" s="49"/>
      <c r="G14" s="49"/>
      <c r="H14" s="49"/>
      <c r="I14" s="62"/>
      <c r="J14" s="49"/>
      <c r="K14" s="51"/>
    </row>
    <row r="15" spans="2:11" ht="16.5" customHeight="1">
      <c r="B15" s="51"/>
      <c r="C15" s="61" t="s">
        <v>88</v>
      </c>
      <c r="D15" s="49"/>
      <c r="E15" s="49"/>
      <c r="F15" s="49"/>
      <c r="G15" s="49"/>
      <c r="H15" s="49"/>
      <c r="I15" s="62"/>
      <c r="J15" s="49"/>
      <c r="K15" s="51">
        <v>0</v>
      </c>
    </row>
    <row r="16" spans="2:11" ht="16.5" customHeight="1" thickBot="1">
      <c r="B16" s="51"/>
      <c r="C16" s="61" t="s">
        <v>89</v>
      </c>
      <c r="D16" s="49"/>
      <c r="E16" s="49"/>
      <c r="F16" s="49"/>
      <c r="G16" s="49"/>
      <c r="H16" s="49"/>
      <c r="I16" s="62"/>
      <c r="J16" s="49"/>
      <c r="K16" s="63">
        <v>0</v>
      </c>
    </row>
    <row r="17" spans="2:11" ht="63" customHeight="1">
      <c r="B17" s="59" t="s">
        <v>10</v>
      </c>
      <c r="C17" s="460" t="s">
        <v>478</v>
      </c>
      <c r="D17" s="461"/>
      <c r="E17" s="461"/>
      <c r="F17" s="461"/>
      <c r="G17" s="461"/>
      <c r="H17" s="461"/>
      <c r="I17" s="462"/>
      <c r="J17" s="60"/>
      <c r="K17" s="70">
        <f>K19-K20</f>
        <v>0</v>
      </c>
    </row>
    <row r="18" spans="2:11" ht="16.5" customHeight="1">
      <c r="B18" s="51"/>
      <c r="C18" s="61" t="s">
        <v>87</v>
      </c>
      <c r="D18" s="49"/>
      <c r="E18" s="49"/>
      <c r="F18" s="49"/>
      <c r="G18" s="49"/>
      <c r="H18" s="49"/>
      <c r="I18" s="62"/>
      <c r="J18" s="49"/>
      <c r="K18" s="51"/>
    </row>
    <row r="19" spans="2:11" ht="19.5" customHeight="1">
      <c r="B19" s="51"/>
      <c r="C19" s="465" t="s">
        <v>88</v>
      </c>
      <c r="D19" s="466"/>
      <c r="E19" s="466"/>
      <c r="F19" s="466"/>
      <c r="G19" s="466"/>
      <c r="H19" s="466"/>
      <c r="I19" s="467"/>
      <c r="J19" s="49"/>
      <c r="K19" s="51">
        <v>0</v>
      </c>
    </row>
    <row r="20" spans="2:11" ht="17.25" customHeight="1">
      <c r="B20" s="51"/>
      <c r="C20" s="446" t="s">
        <v>136</v>
      </c>
      <c r="D20" s="447"/>
      <c r="E20" s="447"/>
      <c r="F20" s="447"/>
      <c r="G20" s="447"/>
      <c r="H20" s="447"/>
      <c r="I20" s="448"/>
      <c r="J20" s="49"/>
      <c r="K20" s="80">
        <v>0</v>
      </c>
    </row>
    <row r="21" spans="2:11" ht="45" customHeight="1">
      <c r="B21" s="59" t="s">
        <v>35</v>
      </c>
      <c r="C21" s="460" t="s">
        <v>479</v>
      </c>
      <c r="D21" s="461"/>
      <c r="E21" s="461"/>
      <c r="F21" s="461"/>
      <c r="G21" s="461"/>
      <c r="H21" s="461"/>
      <c r="I21" s="468"/>
      <c r="J21" s="49"/>
      <c r="K21" s="70">
        <v>0</v>
      </c>
    </row>
    <row r="22" spans="2:11" ht="16.5" customHeight="1">
      <c r="B22" s="64"/>
      <c r="C22" s="463" t="s">
        <v>87</v>
      </c>
      <c r="D22" s="464"/>
      <c r="E22" s="464"/>
      <c r="F22" s="49"/>
      <c r="G22" s="49"/>
      <c r="H22" s="49"/>
      <c r="I22" s="62"/>
      <c r="J22" s="49"/>
      <c r="K22" s="79"/>
    </row>
    <row r="23" spans="2:11" ht="16.5" customHeight="1">
      <c r="B23" s="64"/>
      <c r="C23" s="61" t="s">
        <v>88</v>
      </c>
      <c r="D23" s="49"/>
      <c r="E23" s="49"/>
      <c r="F23" s="49"/>
      <c r="G23" s="49"/>
      <c r="H23" s="49"/>
      <c r="I23" s="62"/>
      <c r="J23" s="49"/>
      <c r="K23" s="79">
        <v>0</v>
      </c>
    </row>
    <row r="24" spans="2:11" ht="18" customHeight="1">
      <c r="B24" s="65"/>
      <c r="C24" s="446" t="s">
        <v>89</v>
      </c>
      <c r="D24" s="447"/>
      <c r="E24" s="447"/>
      <c r="F24" s="447"/>
      <c r="G24" s="447"/>
      <c r="H24" s="447"/>
      <c r="I24" s="448"/>
      <c r="J24" s="96"/>
      <c r="K24" s="80">
        <v>0</v>
      </c>
    </row>
    <row r="27" spans="1:3" s="8" customFormat="1" ht="18">
      <c r="A27" s="122" t="s">
        <v>237</v>
      </c>
      <c r="B27" s="122" t="s">
        <v>237</v>
      </c>
      <c r="C27" s="45"/>
    </row>
    <row r="28" spans="1:11" s="8" customFormat="1" ht="18">
      <c r="A28" s="114" t="s">
        <v>118</v>
      </c>
      <c r="B28" s="114" t="s">
        <v>118</v>
      </c>
      <c r="C28" s="43"/>
      <c r="K28" s="7" t="s">
        <v>199</v>
      </c>
    </row>
  </sheetData>
  <sheetProtection/>
  <mergeCells count="16">
    <mergeCell ref="E1:K1"/>
    <mergeCell ref="B9:G9"/>
    <mergeCell ref="K10:K11"/>
    <mergeCell ref="B5:K5"/>
    <mergeCell ref="B6:K6"/>
    <mergeCell ref="B7:K7"/>
    <mergeCell ref="C24:I24"/>
    <mergeCell ref="B10:B11"/>
    <mergeCell ref="C10:J11"/>
    <mergeCell ref="C12:I12"/>
    <mergeCell ref="C13:I13"/>
    <mergeCell ref="C17:I17"/>
    <mergeCell ref="C22:E22"/>
    <mergeCell ref="C19:I19"/>
    <mergeCell ref="C20:I20"/>
    <mergeCell ref="C21:I21"/>
  </mergeCells>
  <printOptions horizontalCentered="1"/>
  <pageMargins left="1.1811023622047245" right="0.3937007874015748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оператор</cp:lastModifiedBy>
  <cp:lastPrinted>2016-01-25T12:10:27Z</cp:lastPrinted>
  <dcterms:created xsi:type="dcterms:W3CDTF">2002-09-30T07:49:23Z</dcterms:created>
  <dcterms:modified xsi:type="dcterms:W3CDTF">2016-08-05T07:36:35Z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EmailSubject">
    <vt:lpwstr/>
  </property>
  <property fmtid="{D5CDD505-2E9C-101B-9397-08002B2CF9AE}" pid="4" name="_AuthorEmail">
    <vt:lpwstr>budget@DEPFIN</vt:lpwstr>
  </property>
  <property fmtid="{D5CDD505-2E9C-101B-9397-08002B2CF9AE}" pid="5" name="_AuthorEmailDisplayName">
    <vt:lpwstr>Бюджетный отдел (к.541)</vt:lpwstr>
  </property>
  <property fmtid="{D5CDD505-2E9C-101B-9397-08002B2CF9AE}" pid="6" name="_ReviewingToolsShownOnce">
    <vt:lpwstr/>
  </property>
</Properties>
</file>