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0" yWindow="0" windowWidth="12120" windowHeight="8736" tabRatio="907" activeTab="0"/>
  </bookViews>
  <sheets>
    <sheet name="прил.5" sheetId="1" r:id="rId1"/>
    <sheet name="прил 6 (ведом)" sheetId="2" r:id="rId2"/>
    <sheet name="прил 7ист." sheetId="3" r:id="rId3"/>
    <sheet name="Лист1" sheetId="4" r:id="rId4"/>
  </sheets>
  <definedNames>
    <definedName name="Z_168CADD9_CFDC_4445_BFE6_DAD4B9423C72_.wvu.FilterData" localSheetId="1" hidden="1">'прил 6 (ведом)'!#REF!</definedName>
    <definedName name="Z_1F25B6A1_C9F7_11D8_A2FD_006098EF8B30_.wvu.FilterData" localSheetId="1" hidden="1">'прил 6 (ведом)'!#REF!</definedName>
    <definedName name="Z_29D950F2_21ED_48E6_BFC6_87DD89E0125A_.wvu.FilterData" localSheetId="1" hidden="1">'прил 6 (ведом)'!#REF!</definedName>
    <definedName name="Z_2CA7FCD5_27A5_4474_9D49_7A7E23BD2FF9_.wvu.FilterData" localSheetId="1" hidden="1">'прил 6 (ведом)'!#REF!</definedName>
    <definedName name="Z_48E28AC5_4E0A_4FBA_AE6D_340F9E8D4B3C_.wvu.FilterData" localSheetId="1" hidden="1">'прил 6 (ведом)'!#REF!</definedName>
    <definedName name="Z_6398E0F2_3205_40F4_BF0A_C9F4D0DA9A75_.wvu.FilterData" localSheetId="1" hidden="1">'прил 6 (ведом)'!#REF!</definedName>
    <definedName name="Z_64DF1B77_0EDD_4B56_A91C_5E003BE599EF_.wvu.FilterData" localSheetId="1" hidden="1">'прил 6 (ведом)'!#REF!</definedName>
    <definedName name="Z_6786C020_BCF1_463A_B3E9_7DE69D46EAB3_.wvu.FilterData" localSheetId="1" hidden="1">'прил 6 (ведом)'!#REF!</definedName>
    <definedName name="Z_8E2E7D81_C767_11D8_A2FD_006098EF8B30_.wvu.FilterData" localSheetId="1" hidden="1">'прил 6 (ведом)'!#REF!</definedName>
    <definedName name="Z_97D0CDFA_8A34_4B3C_BA32_D4F0E3218B75_.wvu.FilterData" localSheetId="1" hidden="1">'прил 6 (ведом)'!#REF!</definedName>
    <definedName name="Z_B246FE0E_E986_4211_B02A_04E4565C0FED_.wvu.Cols" localSheetId="1" hidden="1">'прил 6 (ведом)'!$B:$B,'прил 6 (ведом)'!$D:$D</definedName>
    <definedName name="Z_B246FE0E_E986_4211_B02A_04E4565C0FED_.wvu.FilterData" localSheetId="1" hidden="1">'прил 6 (ведом)'!#REF!</definedName>
    <definedName name="Z_B246FE0E_E986_4211_B02A_04E4565C0FED_.wvu.PrintArea" localSheetId="1" hidden="1">'прил 6 (ведом)'!$C$8:$H$9</definedName>
    <definedName name="Z_B246FE0E_E986_4211_B02A_04E4565C0FED_.wvu.PrintTitles" localSheetId="1" hidden="1">'прил 6 (ведом)'!#REF!</definedName>
    <definedName name="Z_C54CDF8B_FA5C_4A02_B343_3FEFD9721392_.wvu.FilterData" localSheetId="1" hidden="1">'прил 6 (ведом)'!#REF!</definedName>
    <definedName name="Z_D7174C22_B878_4584_A218_37ED88979064_.wvu.FilterData" localSheetId="1" hidden="1">'прил 6 (ведом)'!#REF!</definedName>
    <definedName name="Z_DD7538FB_7299_4DEE_90D5_2739132A1616_.wvu.FilterData" localSheetId="1" hidden="1">'прил 6 (ведом)'!#REF!</definedName>
    <definedName name="Z_E4B436A8_4A5B_422F_8C0E_9267F763D19D_.wvu.FilterData" localSheetId="1" hidden="1">'прил 6 (ведом)'!#REF!</definedName>
    <definedName name="Z_E6BB4361_1D58_11D9_A2FD_006098EF8B30_.wvu.FilterData" localSheetId="1" hidden="1">'прил 6 (ведом)'!#REF!</definedName>
    <definedName name="Z_EF486DA3_1DF3_11D9_A2FD_006098EF8B30_.wvu.FilterData" localSheetId="1" hidden="1">'прил 6 (ведом)'!#REF!</definedName>
    <definedName name="Z_EF486DA8_1DF3_11D9_A2FD_006098EF8B30_.wvu.FilterData" localSheetId="1" hidden="1">'прил 6 (ведом)'!#REF!</definedName>
    <definedName name="Z_EF486DAA_1DF3_11D9_A2FD_006098EF8B30_.wvu.FilterData" localSheetId="1" hidden="1">'прил 6 (ведом)'!#REF!</definedName>
    <definedName name="Z_EF486DAC_1DF3_11D9_A2FD_006098EF8B30_.wvu.FilterData" localSheetId="1" hidden="1">'прил 6 (ведом)'!#REF!</definedName>
    <definedName name="Z_EF5A4981_C8E4_11D8_A2FC_006098EF8BA8_.wvu.Cols" localSheetId="1" hidden="1">'прил 6 (ведом)'!$B:$B,'прил 6 (ведом)'!$D:$D,'прил 6 (ведом)'!#REF!</definedName>
    <definedName name="Z_EF5A4981_C8E4_11D8_A2FC_006098EF8BA8_.wvu.FilterData" localSheetId="1" hidden="1">'прил 6 (ведом)'!#REF!</definedName>
    <definedName name="Z_EF5A4981_C8E4_11D8_A2FC_006098EF8BA8_.wvu.PrintArea" localSheetId="1" hidden="1">'прил 6 (ведом)'!$C$8:$H$9</definedName>
    <definedName name="Z_EF5A4981_C8E4_11D8_A2FC_006098EF8BA8_.wvu.PrintTitles" localSheetId="1" hidden="1">'прил 6 (ведом)'!#REF!</definedName>
    <definedName name="_xlnm.Print_Area" localSheetId="1">'прил 6 (ведом)'!$A$1:$I$201</definedName>
    <definedName name="_xlnm.Print_Area" localSheetId="0">'прил.5'!$A$1:$H$154</definedName>
  </definedNames>
  <calcPr fullCalcOnLoad="1"/>
</workbook>
</file>

<file path=xl/comments1.xml><?xml version="1.0" encoding="utf-8"?>
<comments xmlns="http://schemas.openxmlformats.org/spreadsheetml/2006/main">
  <authors>
    <author>operuser</author>
  </authors>
  <commentList>
    <comment ref="H48" authorId="0">
      <text>
        <r>
          <rPr>
            <b/>
            <sz val="9"/>
            <rFont val="Tahoma"/>
            <family val="2"/>
          </rPr>
          <t>operuser:</t>
        </r>
        <r>
          <rPr>
            <sz val="9"/>
            <rFont val="Tahoma"/>
            <family val="2"/>
          </rPr>
          <t xml:space="preserve">
удалена строка с 100</t>
        </r>
      </text>
    </comment>
  </commentList>
</comments>
</file>

<file path=xl/comments2.xml><?xml version="1.0" encoding="utf-8"?>
<comments xmlns="http://schemas.openxmlformats.org/spreadsheetml/2006/main">
  <authors>
    <author>operuser</author>
  </authors>
  <commentList>
    <comment ref="I195" authorId="0">
      <text>
        <r>
          <rPr>
            <b/>
            <sz val="9"/>
            <rFont val="Tahoma"/>
            <family val="2"/>
          </rPr>
          <t>operuser:</t>
        </r>
        <r>
          <rPr>
            <sz val="9"/>
            <rFont val="Tahoma"/>
            <family val="2"/>
          </rPr>
          <t xml:space="preserve">
удалена строка с 100</t>
        </r>
      </text>
    </comment>
  </commentList>
</comments>
</file>

<file path=xl/sharedStrings.xml><?xml version="1.0" encoding="utf-8"?>
<sst xmlns="http://schemas.openxmlformats.org/spreadsheetml/2006/main" count="1762" uniqueCount="326">
  <si>
    <t>Культура, кинематография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</si>
  <si>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</si>
  <si>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</si>
  <si>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</si>
  <si>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Функционирование высшего должностного лица субъекта Российской Федерации и муниципального образования   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</si>
  <si>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</si>
  <si>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</si>
  <si>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</si>
  <si>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</si>
  <si>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</si>
  <si>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</si>
  <si>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</si>
  <si>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</si>
  <si>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</si>
  <si>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</si>
  <si>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</si>
  <si>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</si>
  <si>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05</t>
  </si>
  <si>
    <t>07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</si>
  <si>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</si>
  <si>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</si>
  <si>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</si>
  <si>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</si>
  <si>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</si>
  <si>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</si>
  <si>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</si>
  <si>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</si>
  <si>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</si>
  <si>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</si>
  <si>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</si>
  <si>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</si>
  <si>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</si>
  <si>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</si>
  <si>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</si>
  <si>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</si>
  <si>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13</t>
  </si>
  <si>
    <t>Дорожное хозяйство (дорожные фонды)</t>
  </si>
  <si>
    <t>Общегосударственные вопросы</t>
  </si>
  <si>
    <t>Код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</si>
  <si>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</si>
  <si>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</si>
  <si>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</si>
  <si>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</si>
  <si>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</si>
  <si>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</si>
  <si>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</si>
  <si>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</si>
  <si>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</si>
  <si>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</si>
  <si>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</si>
  <si>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</si>
  <si>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</si>
  <si>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</si>
  <si>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</si>
  <si>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</si>
  <si>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</si>
  <si>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</si>
  <si>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</si>
  <si>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</si>
  <si>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</si>
  <si>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</si>
  <si>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</si>
  <si>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</si>
  <si>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</si>
  <si>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(тыс. рублей)</t>
  </si>
  <si>
    <t>Изменение остатков средств на счетах по учету средств бюджетов</t>
  </si>
  <si>
    <t>Апшеронского района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</si>
  <si>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</si>
  <si>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</si>
  <si>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</si>
  <si>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</si>
  <si>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</si>
  <si>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</si>
  <si>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</si>
  <si>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>Расходы на обеспечение функций органов местного самоуправления</t>
  </si>
  <si>
    <t>Обеспечение проведения выборов и референдумов</t>
  </si>
  <si>
    <t>Финансовое обеспечение непредвиденных расходов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</si>
  <si>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</si>
  <si>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Организация библиотечного обслуживания населения, комплектование библиотечных фондов библиотек поселения</t>
  </si>
  <si>
    <t>Массовый спорт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</si>
  <si>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</si>
  <si>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</si>
  <si>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</si>
  <si>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</si>
  <si>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</si>
  <si>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</si>
  <si>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</si>
  <si>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</si>
  <si>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</si>
  <si>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И.М.Триполец</t>
  </si>
  <si>
    <t>Администрация Кубанского сельского поселения Апшеронского района</t>
  </si>
  <si>
    <t>17 1 0019</t>
  </si>
  <si>
    <t>17 1 0000</t>
  </si>
  <si>
    <t>17 0 0000</t>
  </si>
  <si>
    <t>17 1 1183</t>
  </si>
  <si>
    <t>300</t>
  </si>
  <si>
    <t>14</t>
  </si>
  <si>
    <t>12</t>
  </si>
  <si>
    <t>10</t>
  </si>
  <si>
    <t xml:space="preserve"> </t>
  </si>
  <si>
    <t>03 8 1030</t>
  </si>
  <si>
    <t>Организация досуга и предоставление услуг организаций культуры, прочие мероприятия в сфере культуры</t>
  </si>
  <si>
    <t>Осуществление муниципальными учреждениями капитального ремонта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</si>
  <si>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</si>
  <si>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Библиотечное обслуживание населения</t>
  </si>
  <si>
    <t>Отдельные мероприятия муниципальной программы</t>
  </si>
  <si>
    <t>Реализация мероприятий муниципальной программы "Развитие физической культуры и спорта"</t>
  </si>
  <si>
    <t>Реализация мероприятий муниципальной программы "Развитие молодежной политики"</t>
  </si>
  <si>
    <t>Молодежная политика и оздоровление детей</t>
  </si>
  <si>
    <t>Образование</t>
  </si>
  <si>
    <t>Организация муниципального управления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</si>
  <si>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</si>
  <si>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Непрограммные направления деятельности органов местного самоуправления</t>
  </si>
  <si>
    <t>99 0 0000</t>
  </si>
  <si>
    <t>Мероприятия, направленные на осуществление мер по противодействию коррупции</t>
  </si>
  <si>
    <t>Мероприятия по развитию территориального общественного самоуправления</t>
  </si>
  <si>
    <t>Социальное обеспечение и иные выплаты населению</t>
  </si>
  <si>
    <t>Пожарная безопасность</t>
  </si>
  <si>
    <t>Мероприятия по пожарной безопасности</t>
  </si>
  <si>
    <t>Мероприятия по профилактике терроризма и экстремизма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</si>
  <si>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</si>
  <si>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10 0 0000</t>
  </si>
  <si>
    <t>Другие вопросы в области национальной экономики</t>
  </si>
  <si>
    <t>Мероприятия по энергосбережению и повышению энергетической эффективности</t>
  </si>
  <si>
    <t>Развитие и поддержка малого и среднего предпринимательства</t>
  </si>
  <si>
    <t>Озеленение</t>
  </si>
  <si>
    <t xml:space="preserve">Прочие мероприятия по благоустройству </t>
  </si>
  <si>
    <t xml:space="preserve">Глава Кубанского сельского поселения </t>
  </si>
  <si>
    <t xml:space="preserve">        И.М.Триполец</t>
  </si>
  <si>
    <t xml:space="preserve">Приложение 5 к решению Совета Кубанского сельского </t>
  </si>
  <si>
    <t>Другие вопросы в области национальной безопасности и правоохранительной деятельности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</si>
  <si>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</si>
  <si>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культуры"</t>
  </si>
  <si>
    <t>03 42002</t>
  </si>
  <si>
    <t>Муниципальная программа Кубанского сельского поселения Апшеронского района"Организация муниципального управления"</t>
  </si>
  <si>
    <t>06 70000</t>
  </si>
  <si>
    <t>Муниципальная программа Кубанского сельского поселения Апшеронского района"Развитие физической культуры и спорта"</t>
  </si>
  <si>
    <t>Муниципальная программа Кубанского сельского поселения Апшеронского района "Развитие топливно-энергетического комплекса и жилищно-коммунального хозяйства"</t>
  </si>
  <si>
    <t>Муниципальная программа Кубанского сельского поселения Апшеронского района "Экономическое развитие муниципального образования"</t>
  </si>
  <si>
    <t>Муниципальная программа Кубанского сельского поселения Апшеронского района "Развитие молодежной политики"</t>
  </si>
  <si>
    <t>Муниципальная программа Кубанского сельского поселения Апшеронского района "Развитие культуры"</t>
  </si>
  <si>
    <t>991</t>
  </si>
  <si>
    <t xml:space="preserve">Ведомственная структура расходов бюджета Кубанского сельского поселения  </t>
  </si>
  <si>
    <t>Совет Кубанского сельского поселения Апшеронского района</t>
  </si>
  <si>
    <t xml:space="preserve">Приложение  7 к решению Совета  Кубанскогосельского </t>
  </si>
  <si>
    <t xml:space="preserve">Приложение 6 к решению Совета Кубанского сельского </t>
  </si>
  <si>
    <t>Обеспечение пожарной безопасности</t>
  </si>
  <si>
    <t>Муниципальная программа Кубанского сельского поселения Апшеронского района "Обеспечение безопасности населения"</t>
  </si>
  <si>
    <t>Муниципальная программа Кубанского сельского поселения Апшеронского района "Организация муниципального управления"</t>
  </si>
  <si>
    <t>Муниципальная программа Кубанского сельского поселния Апшеронского района "Развитие молодежной политики"</t>
  </si>
  <si>
    <t>Муниципальная прграмма Кубанского сельского поселения Апшеронского района "Развитие физической культуры и спорта"</t>
  </si>
  <si>
    <t>Муниципальная программа Кубанского сельского поселения Апшеронского района "Поддержка  дорожного хозяйства"</t>
  </si>
  <si>
    <t>10 3 1112</t>
  </si>
  <si>
    <t>10 3 0000</t>
  </si>
  <si>
    <t>Муниципальная программа Кубанского сельского поселения Апшеронского районе"Экономическое развитие муниципального образования"</t>
  </si>
  <si>
    <t>Обеспечение деятельности Совета муниципального образования</t>
  </si>
  <si>
    <t xml:space="preserve">Совет муниципального образования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</si>
  <si>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</si>
  <si>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</si>
  <si>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Распоряжение земельными участками, государственная собственность на которые не разграничена, расположенными на территории поселения</t>
  </si>
  <si>
    <t>Муниципальная программа Кубанского сельского поселения Апшеронского района "Управление муниципальным имуществом"</t>
  </si>
  <si>
    <t>Мероприятия по землеустройству и землепользованию</t>
  </si>
  <si>
    <t>Денежные обязательства, не исполненные в 2014 году, в связи с отсутствиеми возможности их финансового обеспечения</t>
  </si>
  <si>
    <t>99 2 0000</t>
  </si>
  <si>
    <t>Капитальный ремонт, ремонт автомобильных дорог общего пользования населенных пунктов</t>
  </si>
  <si>
    <t>99 2 6027</t>
  </si>
  <si>
    <t>400</t>
  </si>
  <si>
    <t>Капитальные вложения в объекты государственной (муниципальной) собственности</t>
  </si>
  <si>
    <t>Апшеронского района на 2016 год</t>
  </si>
  <si>
    <t>50 0 00 00000</t>
  </si>
  <si>
    <t>Передача полномочий по решению вопросов местного значения в соответствии с заключенными соглашениями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</si>
  <si>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</si>
  <si>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</si>
  <si>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</si>
  <si>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</si>
  <si>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</si>
  <si>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</si>
  <si>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</si>
  <si>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</si>
  <si>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17 1 02 60190</t>
  </si>
  <si>
    <t>99 0 00 00000</t>
  </si>
  <si>
    <t>99 1 00 00000</t>
  </si>
  <si>
    <t xml:space="preserve">Резервные фонды </t>
  </si>
  <si>
    <t>99 1 01 00000</t>
  </si>
  <si>
    <t>99 1 01 90010</t>
  </si>
  <si>
    <t>Осуществление мер по противодействию коррупции</t>
  </si>
  <si>
    <t>17 1 08 00000</t>
  </si>
  <si>
    <t>17 1 08 10650</t>
  </si>
  <si>
    <t>17 1 10 00000</t>
  </si>
  <si>
    <t>17 1 10 11830</t>
  </si>
  <si>
    <t>17 1 11 00000</t>
  </si>
  <si>
    <t>17 1 11 20030</t>
  </si>
  <si>
    <t>17 1 02 51180</t>
  </si>
  <si>
    <t>06 0 00 00000</t>
  </si>
  <si>
    <t>06 7 00 00000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</si>
  <si>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</si>
  <si>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06 7 01 00000</t>
  </si>
  <si>
    <t>06 7 01 10600</t>
  </si>
  <si>
    <t>06 5 00 00000</t>
  </si>
  <si>
    <t>Обеспечение организации и проведения мероприятий по пожарной безопасности</t>
  </si>
  <si>
    <t>06 5 01 00000</t>
  </si>
  <si>
    <t>06 5 01 10640</t>
  </si>
  <si>
    <t>Обеспечение мероприятий по противодействию терроризму, экстремизму</t>
  </si>
  <si>
    <t>06 7 02 00000</t>
  </si>
  <si>
    <t>06 7 02 10610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</si>
  <si>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</si>
  <si>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</si>
  <si>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</si>
  <si>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</si>
  <si>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12 1 01 11300</t>
  </si>
  <si>
    <t>08 0 00 00000</t>
  </si>
  <si>
    <t>Создание условий для развития малого и среднего предпринимательства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</si>
  <si>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</si>
  <si>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</si>
  <si>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</si>
  <si>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08 3 01 10810</t>
  </si>
  <si>
    <t>13 0 00 00000</t>
  </si>
  <si>
    <t>13 4 00 00000</t>
  </si>
  <si>
    <t>13 4 01 00000</t>
  </si>
  <si>
    <t>13 4 01 11400</t>
  </si>
  <si>
    <t>10 0 00 00000</t>
  </si>
  <si>
    <t>10 3 00 00000</t>
  </si>
  <si>
    <t>Обеспечение содержания и функционирования уличного освещения</t>
  </si>
  <si>
    <t>10 3 05 00000</t>
  </si>
  <si>
    <t>10 3 05 11160</t>
  </si>
  <si>
    <t>Обеспечение озеленения территории поселения</t>
  </si>
  <si>
    <t>10 3 06 00000</t>
  </si>
  <si>
    <t>10 3 06 11170</t>
  </si>
  <si>
    <t>Восстановление, ремонт, благоустройство и содержание мест захоронения</t>
  </si>
  <si>
    <t>10 3 07 00000</t>
  </si>
  <si>
    <t>10 3 07 11180</t>
  </si>
  <si>
    <t>Обеспечение прочих мероприятий по благоустройству</t>
  </si>
  <si>
    <t>10 3 08 00000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</si>
  <si>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</si>
  <si>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</si>
  <si>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</si>
  <si>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</si>
  <si>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05 5 02 10500</t>
  </si>
  <si>
    <t xml:space="preserve"> 03 0 00 00000</t>
  </si>
  <si>
    <t xml:space="preserve"> 03 4 00 00000</t>
  </si>
  <si>
    <t>Содействие развитию культурно-досуговых организаций</t>
  </si>
  <si>
    <t xml:space="preserve">03 4 01 00000 </t>
  </si>
  <si>
    <t>03 4 01 00590</t>
  </si>
  <si>
    <t>03 4 01 09020</t>
  </si>
  <si>
    <t>03 4 04 00000</t>
  </si>
  <si>
    <t>03 4 04 20020</t>
  </si>
  <si>
    <t>03 5 00 00000</t>
  </si>
  <si>
    <t>Содействие развитию библиотечного дела</t>
  </si>
  <si>
    <t>03 5 01 00000</t>
  </si>
  <si>
    <t>03 5 01 00590</t>
  </si>
  <si>
    <t>03 5 01 09020</t>
  </si>
  <si>
    <t>03 7 00 00000</t>
  </si>
  <si>
    <t>Восстановление, ремонт, благоустройство объектов культурного наследия на территории поселения</t>
  </si>
  <si>
    <t>03 7 01 00000</t>
  </si>
  <si>
    <t>03 7 01 10300</t>
  </si>
  <si>
    <t>03  7 01 10300</t>
  </si>
  <si>
    <t>03 8 00 00000</t>
  </si>
  <si>
    <t>Организация и проведение мероприятий, посвященных значимым событиям, юбилейным и памятным датам</t>
  </si>
  <si>
    <t>03 8 03 00000</t>
  </si>
  <si>
    <t>03 8 03 10300</t>
  </si>
  <si>
    <t>04 0 00 00000</t>
  </si>
  <si>
    <t>04 4 00 00000</t>
  </si>
  <si>
    <t>Обеспечение организации и проведения физкультурных мероприятий и массовых спортивных мероприятий</t>
  </si>
  <si>
    <t>04 4 02 00000</t>
  </si>
  <si>
    <t>04 4 02 10400</t>
  </si>
  <si>
    <t xml:space="preserve">Распределение бюджетных ассигнований по целевым статьям (муниципальным программам Кубанского сельского поселения Апшеронского района и непрограмным направлениям деятельности), группам видов расходов классификации расходов бюджетов на 2016 год </t>
  </si>
  <si>
    <t>10 3 08 11190</t>
  </si>
  <si>
    <t>Закупка товаров, работ и услуг для обеспечения государствен-ных (муниципальных) нужд</t>
  </si>
  <si>
    <t>Содействие развитию органов территориального общественного самоуправления, поощрение победителей краевых конкурсов</t>
  </si>
  <si>
    <t>Закупка товаров, работ и услуг для обеспечения государственных (муниципальных) нужд</t>
  </si>
  <si>
    <t>Сравнительная таблица проектов бюджета (2015-2016гг.)</t>
  </si>
  <si>
    <t>Сумма 2016</t>
  </si>
  <si>
    <t>Сумма 2015</t>
  </si>
  <si>
    <t>Разница</t>
  </si>
  <si>
    <t>в проекте на 2015 год было учтено повышение зарплаты, которое было в последствие отменено</t>
  </si>
  <si>
    <t xml:space="preserve">в проекте на 2015 год была неверно рассчитана  зарплата эксперта (40т.руб.); увеличение стоимости программных продуктов, материальных запасов </t>
  </si>
  <si>
    <t>Причина отклонения</t>
  </si>
  <si>
    <t>изменился расчет по деятельности контрольно-счетной палаты (на ее обеспечение)</t>
  </si>
  <si>
    <t>в проекте на 2015 год не были учтены расходы на уточнение похозяйственных книг</t>
  </si>
  <si>
    <t>переданные средства из федерального бюджета</t>
  </si>
  <si>
    <t>в проекте на 2016 год  предусмотренны дополнительные средства на установку системы видеонаблюдения</t>
  </si>
  <si>
    <t>рекомендовано (районом) увеличить резервный фонд</t>
  </si>
  <si>
    <t>рекомендовано (районом) увеличить расходы на ремонт дорог</t>
  </si>
  <si>
    <t>расходы снижены за счет уменьшения штатной численности и расходов на материальные запасы</t>
  </si>
  <si>
    <t>расходы снижены за счет уменьшения  расходов на транспортные услуги и другие мероприятия</t>
  </si>
  <si>
    <t>уменьшение связано с перенаправлением средств на дорожный фонд</t>
  </si>
  <si>
    <t xml:space="preserve">в проекте на 2016 год  предусмотренны дополнительные средства на межевание объектов муниципального имущества </t>
  </si>
  <si>
    <t>Источники  финансирования дефицита бюджета Кубанского сельского поселения, перечень  статей  источников финансирования дефицитов бюджета в на 2016 год</t>
  </si>
  <si>
    <t>Наименование групп, подгрупп, статей и видов источников  финансирования дефицита бюджета</t>
  </si>
  <si>
    <t>50 1 00 0000</t>
  </si>
  <si>
    <t>50 1 01 00000</t>
  </si>
  <si>
    <t>50 1 01 20010</t>
  </si>
  <si>
    <t>50 1 00 00000</t>
  </si>
  <si>
    <t>поселения Апшеронского района от 18.12.2015г. №52</t>
  </si>
  <si>
    <t xml:space="preserve">     поселения Апшеронского района от 18.12.2015г. №52</t>
  </si>
  <si>
    <t>Другие вопросы в области жилищно-коммунального хозяйства</t>
  </si>
  <si>
    <t>10 3 09 00000</t>
  </si>
  <si>
    <t>Реализация полномочий органов местного самоуправления в соответствии с жилищным законодательством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</si>
  <si>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созда-нию условий для жилищного строительства, осуществлению муниципального жилищного контроля, а также иных полномочий органов местного самоуправле-ния в соответствии с жилищным законодательством</t>
  </si>
  <si>
    <t>10 3 09 11870</t>
  </si>
  <si>
    <t>06 2 00 00000</t>
  </si>
  <si>
    <t>06 2 01 00000</t>
  </si>
  <si>
    <t>06 2 01 10680</t>
  </si>
  <si>
    <t>06 1 00 00000</t>
  </si>
  <si>
    <t>06 1 01 00000</t>
  </si>
  <si>
    <t>06 1 01 10690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</si>
  <si>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</si>
  <si>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</si>
  <si>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</si>
  <si>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17 1 14 00000</t>
  </si>
  <si>
    <t>Реализация полномочий в области строительства, архитектуры и градостроительства</t>
  </si>
  <si>
    <t>Реализация полномочий органов местного самоуправления в сфере строительства, архитектуры и градостроительства</t>
  </si>
  <si>
    <t>17 1 14 11430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</si>
  <si>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</si>
  <si>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организация библиотечного обслуживания населения, комплектование библиотечных фондов библиотек поселения</t>
  </si>
  <si>
    <t>Коммунальное хозяйство</t>
  </si>
  <si>
    <t>10 3 04 00000</t>
  </si>
  <si>
    <t>Содействие развитию коммунальной инфраструктуры муниципальной собственности поселения</t>
  </si>
  <si>
    <t>10 3 04 11150</t>
  </si>
  <si>
    <t xml:space="preserve">Мероприятия по развитию водо-, тепло-, электроснабжения </t>
  </si>
  <si>
    <t xml:space="preserve">Приложение 1 к решению Совета Кубанского сельского </t>
  </si>
  <si>
    <t xml:space="preserve">Приложение 2 к решению Совета Кубанского сельского </t>
  </si>
  <si>
    <t xml:space="preserve">Приложение  3 к решению Совета  Кубанскогосельского </t>
  </si>
  <si>
    <t xml:space="preserve"> поселения Апшеронского района от________г. №___</t>
  </si>
  <si>
    <t xml:space="preserve"> поселения Апшеронского района от _______г. № ___</t>
  </si>
  <si>
    <t xml:space="preserve"> поселения Апшеронского района от ___________г. №_____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</si>
</sst>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0"/>
    <numFmt numFmtId="175" formatCode="0.000000"/>
    <numFmt numFmtId="176" formatCode="#,##0.00000"/>
    <numFmt numFmtId="177" formatCode="_-* #,##0.00000_р_._-;\-* #,##0.00000_р_._-;_-* &quot;-&quot;?????_р_._-;_-@_-"/>
    <numFmt numFmtId="178" formatCode="_-* #,##0.0_р_._-;\-* #,##0.0_р_._-;_-* &quot;-&quot;??_р_._-;_-@_-"/>
    <numFmt numFmtId="179" formatCode="0.0_ ;[Red]\-0.0\ "/>
    <numFmt numFmtId="180" formatCode="0.00000_ ;[Red]\-0.00000\ "/>
    <numFmt numFmtId="181" formatCode="#,##0.000"/>
    <numFmt numFmtId="182" formatCode="#,##0.0000"/>
    <numFmt numFmtId="183" formatCode="0.000"/>
    <numFmt numFmtId="184" formatCode="0.0000"/>
    <numFmt numFmtId="185" formatCode="_-* #,##0.0_р_._-;\-* #,##0.0_р_._-;_-* &quot;-&quot;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58" applyFont="1">
      <alignment/>
      <protection/>
    </xf>
    <xf numFmtId="0" fontId="5" fillId="0" borderId="0" xfId="58" applyFont="1" applyFill="1">
      <alignment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5" fillId="0" borderId="0" xfId="58" applyFont="1" applyFill="1" applyBorder="1">
      <alignment/>
      <protection/>
    </xf>
    <xf numFmtId="0" fontId="10" fillId="0" borderId="0" xfId="58" applyFont="1" applyFill="1">
      <alignment/>
      <protection/>
    </xf>
    <xf numFmtId="0" fontId="5" fillId="0" borderId="0" xfId="56" applyFont="1" applyFill="1" applyBorder="1" applyAlignment="1">
      <alignment wrapText="1"/>
      <protection/>
    </xf>
    <xf numFmtId="0" fontId="6" fillId="0" borderId="10" xfId="58" applyFont="1" applyFill="1" applyBorder="1">
      <alignment/>
      <protection/>
    </xf>
    <xf numFmtId="176" fontId="5" fillId="0" borderId="0" xfId="0" applyNumberFormat="1" applyFont="1" applyFill="1" applyBorder="1" applyAlignment="1">
      <alignment horizontal="right"/>
    </xf>
    <xf numFmtId="0" fontId="14" fillId="0" borderId="0" xfId="58" applyFont="1" applyFill="1">
      <alignment/>
      <protection/>
    </xf>
    <xf numFmtId="0" fontId="14" fillId="0" borderId="0" xfId="58" applyFont="1">
      <alignment/>
      <protection/>
    </xf>
    <xf numFmtId="0" fontId="2" fillId="0" borderId="0" xfId="58" applyFont="1" applyFill="1">
      <alignment/>
      <protection/>
    </xf>
    <xf numFmtId="2" fontId="7" fillId="0" borderId="0" xfId="58" applyNumberFormat="1" applyFont="1" applyFill="1" applyAlignment="1">
      <alignment horizontal="center"/>
      <protection/>
    </xf>
    <xf numFmtId="177" fontId="14" fillId="0" borderId="0" xfId="58" applyNumberFormat="1" applyFont="1">
      <alignment/>
      <protection/>
    </xf>
    <xf numFmtId="0" fontId="3" fillId="0" borderId="11" xfId="58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wrapText="1"/>
      <protection/>
    </xf>
    <xf numFmtId="10" fontId="5" fillId="0" borderId="0" xfId="58" applyNumberFormat="1" applyFont="1">
      <alignment/>
      <protection/>
    </xf>
    <xf numFmtId="174" fontId="14" fillId="0" borderId="0" xfId="58" applyNumberFormat="1" applyFont="1" applyFill="1">
      <alignment/>
      <protection/>
    </xf>
    <xf numFmtId="175" fontId="6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177" fontId="3" fillId="0" borderId="0" xfId="58" applyNumberFormat="1" applyFont="1" applyFill="1">
      <alignment/>
      <protection/>
    </xf>
    <xf numFmtId="174" fontId="3" fillId="0" borderId="0" xfId="58" applyNumberFormat="1" applyFont="1" applyFill="1" applyAlignment="1">
      <alignment shrinkToFit="1"/>
      <protection/>
    </xf>
    <xf numFmtId="0" fontId="11" fillId="0" borderId="0" xfId="58" applyFont="1" applyFill="1">
      <alignment/>
      <protection/>
    </xf>
    <xf numFmtId="0" fontId="2" fillId="0" borderId="0" xfId="58" applyFont="1">
      <alignment/>
      <protection/>
    </xf>
    <xf numFmtId="176" fontId="5" fillId="0" borderId="0" xfId="0" applyNumberFormat="1" applyFont="1" applyFill="1" applyAlignment="1">
      <alignment horizontal="right"/>
    </xf>
    <xf numFmtId="176" fontId="5" fillId="0" borderId="0" xfId="56" applyNumberFormat="1" applyFont="1" applyFill="1" applyAlignment="1">
      <alignment horizontal="right"/>
      <protection/>
    </xf>
    <xf numFmtId="176" fontId="5" fillId="0" borderId="0" xfId="56" applyNumberFormat="1" applyFont="1" applyFill="1">
      <alignment/>
      <protection/>
    </xf>
    <xf numFmtId="0" fontId="4" fillId="0" borderId="0" xfId="58" applyFont="1" applyFill="1">
      <alignment/>
      <protection/>
    </xf>
    <xf numFmtId="0" fontId="5" fillId="0" borderId="12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4" fontId="10" fillId="0" borderId="0" xfId="58" applyNumberFormat="1" applyFont="1" applyFill="1">
      <alignment/>
      <protection/>
    </xf>
    <xf numFmtId="1" fontId="5" fillId="0" borderId="12" xfId="0" applyNumberFormat="1" applyFont="1" applyBorder="1" applyAlignment="1">
      <alignment horizontal="center"/>
    </xf>
    <xf numFmtId="0" fontId="6" fillId="0" borderId="10" xfId="58" applyFont="1" applyFill="1" applyBorder="1" applyAlignment="1">
      <alignment horizontal="center" vertical="top" wrapText="1"/>
      <protection/>
    </xf>
    <xf numFmtId="49" fontId="5" fillId="0" borderId="10" xfId="54" applyNumberFormat="1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vertical="top" wrapText="1"/>
      <protection/>
    </xf>
    <xf numFmtId="0" fontId="5" fillId="0" borderId="0" xfId="58" applyFont="1" applyFill="1" applyBorder="1" applyAlignment="1">
      <alignment wrapText="1"/>
      <protection/>
    </xf>
    <xf numFmtId="178" fontId="5" fillId="0" borderId="0" xfId="58" applyNumberFormat="1" applyFont="1" applyFill="1" applyBorder="1" applyAlignment="1">
      <alignment horizontal="right"/>
      <protection/>
    </xf>
    <xf numFmtId="0" fontId="2" fillId="0" borderId="12" xfId="58" applyFont="1" applyFill="1" applyBorder="1" applyAlignment="1">
      <alignment horizontal="center" vertical="top" wrapText="1"/>
      <protection/>
    </xf>
    <xf numFmtId="0" fontId="2" fillId="0" borderId="13" xfId="58" applyFont="1" applyFill="1" applyBorder="1" applyAlignment="1">
      <alignment horizontal="center" wrapText="1"/>
      <protection/>
    </xf>
    <xf numFmtId="0" fontId="2" fillId="0" borderId="10" xfId="58" applyFont="1" applyFill="1" applyBorder="1" applyAlignment="1">
      <alignment horizontal="center" wrapText="1"/>
      <protection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0" borderId="0" xfId="58" applyFont="1" applyFill="1" applyAlignment="1">
      <alignment horizontal="right"/>
      <protection/>
    </xf>
    <xf numFmtId="0" fontId="6" fillId="0" borderId="10" xfId="58" applyFont="1" applyFill="1" applyBorder="1" applyAlignment="1">
      <alignment horizontal="left" vertical="top"/>
      <protection/>
    </xf>
    <xf numFmtId="0" fontId="6" fillId="0" borderId="10" xfId="58" applyFont="1" applyFill="1" applyBorder="1" applyAlignment="1">
      <alignment wrapText="1"/>
      <protection/>
    </xf>
    <xf numFmtId="178" fontId="6" fillId="0" borderId="10" xfId="66" applyNumberFormat="1" applyFont="1" applyFill="1" applyBorder="1" applyAlignment="1">
      <alignment/>
    </xf>
    <xf numFmtId="0" fontId="6" fillId="0" borderId="10" xfId="58" applyFont="1" applyFill="1" applyBorder="1" applyAlignment="1">
      <alignment wrapText="1"/>
      <protection/>
    </xf>
    <xf numFmtId="178" fontId="6" fillId="0" borderId="10" xfId="66" applyNumberFormat="1" applyFont="1" applyFill="1" applyBorder="1" applyAlignment="1">
      <alignment horizontal="right"/>
    </xf>
    <xf numFmtId="0" fontId="9" fillId="0" borderId="10" xfId="58" applyFont="1" applyFill="1" applyBorder="1">
      <alignment/>
      <protection/>
    </xf>
    <xf numFmtId="0" fontId="9" fillId="0" borderId="10" xfId="58" applyFont="1" applyFill="1" applyBorder="1" applyAlignment="1">
      <alignment wrapText="1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wrapText="1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5" fillId="0" borderId="10" xfId="58" applyFont="1" applyFill="1" applyBorder="1" applyAlignment="1">
      <alignment horizontal="center" vertical="top" wrapText="1"/>
      <protection/>
    </xf>
    <xf numFmtId="0" fontId="6" fillId="0" borderId="10" xfId="58" applyFont="1" applyFill="1" applyBorder="1" applyAlignment="1">
      <alignment vertical="top"/>
      <protection/>
    </xf>
    <xf numFmtId="0" fontId="7" fillId="0" borderId="0" xfId="58" applyFont="1" applyFill="1">
      <alignment/>
      <protection/>
    </xf>
    <xf numFmtId="0" fontId="7" fillId="34" borderId="0" xfId="58" applyFont="1" applyFill="1">
      <alignment/>
      <protection/>
    </xf>
    <xf numFmtId="0" fontId="5" fillId="0" borderId="10" xfId="58" applyFont="1" applyFill="1" applyBorder="1" applyAlignment="1">
      <alignment horizontal="left" vertical="top" indent="3"/>
      <protection/>
    </xf>
    <xf numFmtId="0" fontId="5" fillId="0" borderId="10" xfId="58" applyFont="1" applyFill="1" applyBorder="1" applyAlignment="1">
      <alignment vertical="top" wrapText="1"/>
      <protection/>
    </xf>
    <xf numFmtId="0" fontId="7" fillId="0" borderId="0" xfId="58" applyFont="1">
      <alignment/>
      <protection/>
    </xf>
    <xf numFmtId="0" fontId="6" fillId="0" borderId="10" xfId="58" applyFont="1" applyFill="1" applyBorder="1">
      <alignment/>
      <protection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wrapText="1"/>
    </xf>
    <xf numFmtId="0" fontId="6" fillId="0" borderId="10" xfId="58" applyFont="1" applyFill="1" applyBorder="1" applyAlignment="1">
      <alignment horizontal="center" vertical="center"/>
      <protection/>
    </xf>
    <xf numFmtId="172" fontId="6" fillId="0" borderId="10" xfId="66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/>
      <protection/>
    </xf>
    <xf numFmtId="172" fontId="5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172" fontId="6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49" fontId="6" fillId="0" borderId="10" xfId="58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/>
      <protection/>
    </xf>
    <xf numFmtId="174" fontId="6" fillId="0" borderId="12" xfId="58" applyNumberFormat="1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13" fillId="0" borderId="10" xfId="0" applyFont="1" applyBorder="1" applyAlignment="1">
      <alignment wrapText="1"/>
    </xf>
    <xf numFmtId="178" fontId="9" fillId="0" borderId="10" xfId="58" applyNumberFormat="1" applyFont="1" applyFill="1" applyBorder="1" applyAlignment="1">
      <alignment horizontal="right"/>
      <protection/>
    </xf>
    <xf numFmtId="178" fontId="5" fillId="0" borderId="10" xfId="58" applyNumberFormat="1" applyFont="1" applyFill="1" applyBorder="1" applyAlignment="1">
      <alignment horizontal="right"/>
      <protection/>
    </xf>
    <xf numFmtId="0" fontId="10" fillId="35" borderId="0" xfId="58" applyFont="1" applyFill="1">
      <alignment/>
      <protection/>
    </xf>
    <xf numFmtId="0" fontId="5" fillId="35" borderId="0" xfId="58" applyFont="1" applyFill="1" applyAlignment="1">
      <alignment vertical="center"/>
      <protection/>
    </xf>
    <xf numFmtId="0" fontId="5" fillId="35" borderId="0" xfId="58" applyFont="1" applyFill="1">
      <alignment/>
      <protection/>
    </xf>
    <xf numFmtId="0" fontId="7" fillId="35" borderId="0" xfId="58" applyFont="1" applyFill="1">
      <alignment/>
      <protection/>
    </xf>
    <xf numFmtId="0" fontId="5" fillId="0" borderId="10" xfId="58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justify"/>
      <protection/>
    </xf>
    <xf numFmtId="0" fontId="7" fillId="0" borderId="10" xfId="58" applyFont="1" applyFill="1" applyBorder="1" applyAlignment="1">
      <alignment horizontal="justify"/>
      <protection/>
    </xf>
    <xf numFmtId="0" fontId="60" fillId="0" borderId="10" xfId="0" applyFont="1" applyFill="1" applyBorder="1" applyAlignment="1">
      <alignment horizontal="center" vertical="top"/>
    </xf>
    <xf numFmtId="172" fontId="60" fillId="0" borderId="10" xfId="0" applyNumberFormat="1" applyFont="1" applyFill="1" applyBorder="1" applyAlignment="1">
      <alignment horizontal="center" vertical="top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NumberFormat="1" applyFont="1" applyFill="1" applyAlignment="1">
      <alignment/>
    </xf>
    <xf numFmtId="49" fontId="2" fillId="35" borderId="0" xfId="0" applyNumberFormat="1" applyFont="1" applyFill="1" applyAlignment="1">
      <alignment horizontal="right"/>
    </xf>
    <xf numFmtId="1" fontId="6" fillId="35" borderId="0" xfId="57" applyNumberFormat="1" applyFont="1" applyFill="1" applyAlignment="1">
      <alignment horizontal="center" wrapText="1"/>
      <protection/>
    </xf>
    <xf numFmtId="172" fontId="0" fillId="35" borderId="0" xfId="0" applyNumberFormat="1" applyFont="1" applyFill="1" applyAlignment="1">
      <alignment/>
    </xf>
    <xf numFmtId="0" fontId="2" fillId="35" borderId="0" xfId="0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58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top"/>
    </xf>
    <xf numFmtId="172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/>
    </xf>
    <xf numFmtId="49" fontId="2" fillId="35" borderId="10" xfId="55" applyNumberFormat="1" applyFont="1" applyFill="1" applyBorder="1" applyAlignment="1">
      <alignment horizontal="center" vertical="top"/>
      <protection/>
    </xf>
    <xf numFmtId="0" fontId="2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left" vertical="top"/>
    </xf>
    <xf numFmtId="172" fontId="2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49" fontId="3" fillId="35" borderId="0" xfId="0" applyNumberFormat="1" applyFont="1" applyFill="1" applyBorder="1" applyAlignment="1">
      <alignment vertical="top" wrapText="1"/>
    </xf>
    <xf numFmtId="49" fontId="2" fillId="35" borderId="0" xfId="0" applyNumberFormat="1" applyFont="1" applyFill="1" applyBorder="1" applyAlignment="1">
      <alignment horizontal="center" wrapText="1"/>
    </xf>
    <xf numFmtId="172" fontId="2" fillId="35" borderId="0" xfId="0" applyNumberFormat="1" applyFont="1" applyFill="1" applyBorder="1" applyAlignment="1">
      <alignment/>
    </xf>
    <xf numFmtId="180" fontId="3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56" applyFont="1" applyFill="1" applyBorder="1" applyAlignment="1">
      <alignment wrapText="1"/>
      <protection/>
    </xf>
    <xf numFmtId="176" fontId="2" fillId="35" borderId="0" xfId="56" applyNumberFormat="1" applyFont="1" applyFill="1">
      <alignment/>
      <protection/>
    </xf>
    <xf numFmtId="0" fontId="2" fillId="35" borderId="0" xfId="0" applyFont="1" applyFill="1" applyAlignment="1">
      <alignment horizontal="center"/>
    </xf>
    <xf numFmtId="176" fontId="2" fillId="35" borderId="0" xfId="0" applyNumberFormat="1" applyFont="1" applyFill="1" applyAlignment="1">
      <alignment horizontal="right"/>
    </xf>
    <xf numFmtId="49" fontId="3" fillId="35" borderId="0" xfId="0" applyNumberFormat="1" applyFont="1" applyFill="1" applyAlignment="1">
      <alignment vertical="top" wrapText="1"/>
    </xf>
    <xf numFmtId="49" fontId="2" fillId="35" borderId="0" xfId="0" applyNumberFormat="1" applyFont="1" applyFill="1" applyAlignment="1">
      <alignment horizontal="center"/>
    </xf>
    <xf numFmtId="172" fontId="5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 vertical="top" wrapText="1"/>
    </xf>
    <xf numFmtId="172" fontId="2" fillId="35" borderId="0" xfId="0" applyNumberFormat="1" applyFont="1" applyFill="1" applyAlignment="1">
      <alignment horizontal="center"/>
    </xf>
    <xf numFmtId="0" fontId="60" fillId="36" borderId="10" xfId="0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/>
    </xf>
    <xf numFmtId="0" fontId="2" fillId="36" borderId="0" xfId="0" applyFont="1" applyFill="1" applyAlignment="1">
      <alignment/>
    </xf>
    <xf numFmtId="172" fontId="2" fillId="36" borderId="0" xfId="0" applyNumberFormat="1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49" fontId="61" fillId="0" borderId="0" xfId="0" applyNumberFormat="1" applyFont="1" applyFill="1" applyAlignment="1">
      <alignment horizontal="right"/>
    </xf>
    <xf numFmtId="0" fontId="62" fillId="0" borderId="0" xfId="0" applyFont="1" applyFill="1" applyAlignment="1">
      <alignment horizontal="right"/>
    </xf>
    <xf numFmtId="49" fontId="61" fillId="0" borderId="0" xfId="0" applyNumberFormat="1" applyFont="1" applyFill="1" applyAlignment="1">
      <alignment vertical="top" wrapText="1"/>
    </xf>
    <xf numFmtId="49" fontId="61" fillId="0" borderId="0" xfId="0" applyNumberFormat="1" applyFont="1" applyFill="1" applyAlignment="1">
      <alignment horizontal="center"/>
    </xf>
    <xf numFmtId="174" fontId="61" fillId="0" borderId="0" xfId="0" applyNumberFormat="1" applyFont="1" applyFill="1" applyAlignment="1">
      <alignment horizontal="center"/>
    </xf>
    <xf numFmtId="49" fontId="63" fillId="0" borderId="0" xfId="0" applyNumberFormat="1" applyFont="1" applyFill="1" applyAlignment="1">
      <alignment vertical="top"/>
    </xf>
    <xf numFmtId="0" fontId="61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right" wrapText="1"/>
    </xf>
    <xf numFmtId="49" fontId="64" fillId="0" borderId="0" xfId="0" applyNumberFormat="1" applyFont="1" applyFill="1" applyBorder="1" applyAlignment="1">
      <alignment horizontal="center"/>
    </xf>
    <xf numFmtId="174" fontId="63" fillId="0" borderId="0" xfId="0" applyNumberFormat="1" applyFont="1" applyFill="1" applyAlignment="1">
      <alignment/>
    </xf>
    <xf numFmtId="49" fontId="61" fillId="0" borderId="0" xfId="0" applyNumberFormat="1" applyFont="1" applyFill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center"/>
    </xf>
    <xf numFmtId="174" fontId="65" fillId="0" borderId="14" xfId="0" applyNumberFormat="1" applyFont="1" applyFill="1" applyBorder="1" applyAlignment="1">
      <alignment/>
    </xf>
    <xf numFmtId="49" fontId="61" fillId="0" borderId="12" xfId="0" applyNumberFormat="1" applyFont="1" applyFill="1" applyBorder="1" applyAlignment="1">
      <alignment horizontal="center" vertical="top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  <xf numFmtId="49" fontId="61" fillId="0" borderId="15" xfId="0" applyNumberFormat="1" applyFont="1" applyFill="1" applyBorder="1" applyAlignment="1">
      <alignment horizontal="center" vertical="top"/>
    </xf>
    <xf numFmtId="0" fontId="61" fillId="0" borderId="15" xfId="0" applyFont="1" applyFill="1" applyBorder="1" applyAlignment="1">
      <alignment horizontal="center" vertical="top"/>
    </xf>
    <xf numFmtId="49" fontId="61" fillId="0" borderId="15" xfId="0" applyNumberFormat="1" applyFont="1" applyFill="1" applyBorder="1" applyAlignment="1">
      <alignment horizontal="center" vertical="top" wrapText="1"/>
    </xf>
    <xf numFmtId="49" fontId="61" fillId="0" borderId="16" xfId="0" applyNumberFormat="1" applyFont="1" applyFill="1" applyBorder="1" applyAlignment="1">
      <alignment horizontal="center" vertical="top"/>
    </xf>
    <xf numFmtId="1" fontId="61" fillId="0" borderId="10" xfId="0" applyNumberFormat="1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top"/>
    </xf>
    <xf numFmtId="49" fontId="64" fillId="0" borderId="10" xfId="0" applyNumberFormat="1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horizontal="center" vertical="top"/>
    </xf>
    <xf numFmtId="172" fontId="64" fillId="0" borderId="10" xfId="0" applyNumberFormat="1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49" fontId="61" fillId="0" borderId="10" xfId="0" applyNumberFormat="1" applyFont="1" applyFill="1" applyBorder="1" applyAlignment="1">
      <alignment vertical="top" wrapText="1"/>
    </xf>
    <xf numFmtId="49" fontId="61" fillId="0" borderId="10" xfId="0" applyNumberFormat="1" applyFont="1" applyFill="1" applyBorder="1" applyAlignment="1">
      <alignment horizontal="center" vertical="top"/>
    </xf>
    <xf numFmtId="172" fontId="61" fillId="0" borderId="10" xfId="0" applyNumberFormat="1" applyFont="1" applyFill="1" applyBorder="1" applyAlignment="1">
      <alignment horizontal="center" vertical="top"/>
    </xf>
    <xf numFmtId="49" fontId="61" fillId="0" borderId="10" xfId="0" applyNumberFormat="1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172" fontId="61" fillId="0" borderId="0" xfId="0" applyNumberFormat="1" applyFont="1" applyFill="1" applyAlignment="1">
      <alignment/>
    </xf>
    <xf numFmtId="172" fontId="61" fillId="0" borderId="10" xfId="55" applyNumberFormat="1" applyFont="1" applyFill="1" applyBorder="1" applyAlignment="1">
      <alignment horizontal="center" vertical="top"/>
      <protection/>
    </xf>
    <xf numFmtId="49" fontId="61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61" fillId="0" borderId="10" xfId="54" applyNumberFormat="1" applyFont="1" applyFill="1" applyBorder="1" applyAlignment="1">
      <alignment horizontal="center" vertical="top"/>
      <protection/>
    </xf>
    <xf numFmtId="49" fontId="64" fillId="0" borderId="10" xfId="54" applyNumberFormat="1" applyFont="1" applyFill="1" applyBorder="1" applyAlignment="1">
      <alignment horizontal="center" vertical="top"/>
      <protection/>
    </xf>
    <xf numFmtId="0" fontId="64" fillId="0" borderId="0" xfId="0" applyFont="1" applyFill="1" applyAlignment="1">
      <alignment/>
    </xf>
    <xf numFmtId="0" fontId="61" fillId="0" borderId="10" xfId="0" applyNumberFormat="1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justify" vertical="top"/>
    </xf>
    <xf numFmtId="0" fontId="61" fillId="0" borderId="10" xfId="0" applyFont="1" applyFill="1" applyBorder="1" applyAlignment="1">
      <alignment horizontal="left" vertical="top"/>
    </xf>
    <xf numFmtId="0" fontId="61" fillId="0" borderId="0" xfId="0" applyFont="1" applyFill="1" applyAlignment="1">
      <alignment horizontal="left" vertical="top"/>
    </xf>
    <xf numFmtId="0" fontId="64" fillId="0" borderId="10" xfId="0" applyFont="1" applyFill="1" applyBorder="1" applyAlignment="1">
      <alignment vertical="top" wrapText="1"/>
    </xf>
    <xf numFmtId="49" fontId="61" fillId="0" borderId="10" xfId="55" applyNumberFormat="1" applyFont="1" applyFill="1" applyBorder="1" applyAlignment="1">
      <alignment horizontal="center" vertical="top"/>
      <protection/>
    </xf>
    <xf numFmtId="49" fontId="64" fillId="0" borderId="10" xfId="55" applyNumberFormat="1" applyFont="1" applyFill="1" applyBorder="1" applyAlignment="1">
      <alignment horizontal="center" vertical="top"/>
      <protection/>
    </xf>
    <xf numFmtId="49" fontId="64" fillId="0" borderId="10" xfId="0" applyNumberFormat="1" applyFont="1" applyFill="1" applyBorder="1" applyAlignment="1">
      <alignment horizontal="left" vertical="top" wrapText="1"/>
    </xf>
    <xf numFmtId="172" fontId="61" fillId="0" borderId="0" xfId="0" applyNumberFormat="1" applyFont="1" applyFill="1" applyAlignment="1">
      <alignment/>
    </xf>
    <xf numFmtId="0" fontId="61" fillId="0" borderId="10" xfId="0" applyFont="1" applyFill="1" applyBorder="1" applyAlignment="1">
      <alignment vertical="top"/>
    </xf>
    <xf numFmtId="49" fontId="61" fillId="0" borderId="10" xfId="0" applyNumberFormat="1" applyFont="1" applyFill="1" applyBorder="1" applyAlignment="1">
      <alignment vertical="top"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 horizontal="center" vertical="top"/>
    </xf>
    <xf numFmtId="49" fontId="64" fillId="0" borderId="0" xfId="0" applyNumberFormat="1" applyFont="1" applyFill="1" applyBorder="1" applyAlignment="1">
      <alignment vertical="top" wrapText="1"/>
    </xf>
    <xf numFmtId="49" fontId="61" fillId="0" borderId="0" xfId="0" applyNumberFormat="1" applyFont="1" applyFill="1" applyBorder="1" applyAlignment="1">
      <alignment horizontal="center"/>
    </xf>
    <xf numFmtId="172" fontId="66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56" applyFont="1" applyFill="1" applyBorder="1" applyAlignment="1">
      <alignment wrapText="1"/>
      <protection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49" fontId="64" fillId="0" borderId="0" xfId="0" applyNumberFormat="1" applyFont="1" applyFill="1" applyAlignment="1">
      <alignment vertical="top" wrapText="1"/>
    </xf>
    <xf numFmtId="172" fontId="66" fillId="0" borderId="0" xfId="0" applyNumberFormat="1" applyFont="1" applyFill="1" applyAlignment="1">
      <alignment/>
    </xf>
    <xf numFmtId="0" fontId="61" fillId="36" borderId="0" xfId="0" applyFont="1" applyFill="1" applyAlignment="1">
      <alignment/>
    </xf>
    <xf numFmtId="49" fontId="60" fillId="35" borderId="10" xfId="0" applyNumberFormat="1" applyFont="1" applyFill="1" applyBorder="1" applyAlignment="1">
      <alignment horizontal="left" vertical="top" wrapText="1"/>
    </xf>
    <xf numFmtId="49" fontId="60" fillId="35" borderId="10" xfId="0" applyNumberFormat="1" applyFont="1" applyFill="1" applyBorder="1" applyAlignment="1">
      <alignment horizontal="center" vertical="top" wrapText="1"/>
    </xf>
    <xf numFmtId="172" fontId="60" fillId="35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54" applyNumberFormat="1" applyFont="1" applyFill="1" applyBorder="1" applyAlignment="1">
      <alignment horizontal="center" vertical="top"/>
      <protection/>
    </xf>
    <xf numFmtId="17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horizontal="center" vertical="top"/>
    </xf>
    <xf numFmtId="49" fontId="60" fillId="35" borderId="10" xfId="0" applyNumberFormat="1" applyFont="1" applyFill="1" applyBorder="1" applyAlignment="1">
      <alignment horizontal="center" vertical="top"/>
    </xf>
    <xf numFmtId="0" fontId="60" fillId="35" borderId="0" xfId="0" applyFont="1" applyFill="1" applyAlignment="1">
      <alignment/>
    </xf>
    <xf numFmtId="49" fontId="2" fillId="36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49" fontId="2" fillId="36" borderId="10" xfId="55" applyNumberFormat="1" applyFont="1" applyFill="1" applyBorder="1" applyAlignment="1">
      <alignment horizontal="center" vertical="top"/>
      <protection/>
    </xf>
    <xf numFmtId="172" fontId="2" fillId="36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horizontal="justify" vertical="top"/>
    </xf>
    <xf numFmtId="0" fontId="60" fillId="35" borderId="10" xfId="0" applyFont="1" applyFill="1" applyBorder="1" applyAlignment="1">
      <alignment horizontal="left" vertical="top"/>
    </xf>
    <xf numFmtId="49" fontId="61" fillId="36" borderId="10" xfId="0" applyNumberFormat="1" applyFont="1" applyFill="1" applyBorder="1" applyAlignment="1">
      <alignment horizontal="left" vertical="top" wrapText="1"/>
    </xf>
    <xf numFmtId="49" fontId="61" fillId="36" borderId="10" xfId="0" applyNumberFormat="1" applyFont="1" applyFill="1" applyBorder="1" applyAlignment="1">
      <alignment horizontal="center" vertical="top" wrapText="1"/>
    </xf>
    <xf numFmtId="49" fontId="61" fillId="36" borderId="10" xfId="54" applyNumberFormat="1" applyFont="1" applyFill="1" applyBorder="1" applyAlignment="1">
      <alignment horizontal="center" vertical="top"/>
      <protection/>
    </xf>
    <xf numFmtId="172" fontId="61" fillId="36" borderId="10" xfId="0" applyNumberFormat="1" applyFont="1" applyFill="1" applyBorder="1" applyAlignment="1">
      <alignment horizontal="center" vertical="top"/>
    </xf>
    <xf numFmtId="0" fontId="60" fillId="0" borderId="0" xfId="0" applyFont="1" applyFill="1" applyAlignment="1">
      <alignment/>
    </xf>
    <xf numFmtId="49" fontId="60" fillId="0" borderId="10" xfId="0" applyNumberFormat="1" applyFont="1" applyFill="1" applyBorder="1" applyAlignment="1">
      <alignment horizontal="center" vertical="top"/>
    </xf>
    <xf numFmtId="172" fontId="67" fillId="0" borderId="10" xfId="0" applyNumberFormat="1" applyFont="1" applyFill="1" applyBorder="1" applyAlignment="1">
      <alignment horizontal="center" vertical="top"/>
    </xf>
    <xf numFmtId="0" fontId="6" fillId="0" borderId="0" xfId="58" applyFont="1" applyFill="1" applyAlignment="1">
      <alignment horizontal="center" wrapText="1"/>
      <protection/>
    </xf>
    <xf numFmtId="0" fontId="61" fillId="0" borderId="0" xfId="0" applyFont="1" applyFill="1" applyAlignment="1">
      <alignment horizontal="right"/>
    </xf>
    <xf numFmtId="0" fontId="62" fillId="0" borderId="0" xfId="0" applyFont="1" applyFill="1" applyAlignment="1">
      <alignment horizontal="right"/>
    </xf>
    <xf numFmtId="49" fontId="61" fillId="0" borderId="0" xfId="0" applyNumberFormat="1" applyFont="1" applyFill="1" applyAlignment="1">
      <alignment horizontal="right"/>
    </xf>
    <xf numFmtId="0" fontId="63" fillId="0" borderId="0" xfId="0" applyFont="1" applyFill="1" applyAlignment="1">
      <alignment horizontal="right"/>
    </xf>
    <xf numFmtId="174" fontId="61" fillId="0" borderId="12" xfId="0" applyNumberFormat="1" applyFont="1" applyFill="1" applyBorder="1" applyAlignment="1">
      <alignment horizontal="center" vertical="top" wrapText="1"/>
    </xf>
    <xf numFmtId="174" fontId="61" fillId="0" borderId="15" xfId="0" applyNumberFormat="1" applyFont="1" applyFill="1" applyBorder="1" applyAlignment="1">
      <alignment horizontal="center" vertical="top" wrapText="1"/>
    </xf>
    <xf numFmtId="1" fontId="66" fillId="0" borderId="0" xfId="57" applyNumberFormat="1" applyFont="1" applyFill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top"/>
    </xf>
    <xf numFmtId="0" fontId="61" fillId="0" borderId="15" xfId="0" applyFont="1" applyFill="1" applyBorder="1" applyAlignment="1">
      <alignment horizontal="center" vertical="top"/>
    </xf>
    <xf numFmtId="0" fontId="61" fillId="0" borderId="12" xfId="58" applyFont="1" applyFill="1" applyBorder="1" applyAlignment="1">
      <alignment horizontal="center" vertical="top"/>
      <protection/>
    </xf>
    <xf numFmtId="0" fontId="61" fillId="0" borderId="15" xfId="58" applyFont="1" applyFill="1" applyBorder="1" applyAlignment="1">
      <alignment horizontal="center" vertical="top"/>
      <protection/>
    </xf>
    <xf numFmtId="49" fontId="61" fillId="0" borderId="12" xfId="0" applyNumberFormat="1" applyFont="1" applyFill="1" applyBorder="1" applyAlignment="1">
      <alignment horizontal="center" vertical="top"/>
    </xf>
    <xf numFmtId="49" fontId="61" fillId="0" borderId="15" xfId="0" applyNumberFormat="1" applyFont="1" applyFill="1" applyBorder="1" applyAlignment="1">
      <alignment horizontal="center" vertical="top"/>
    </xf>
    <xf numFmtId="1" fontId="6" fillId="35" borderId="0" xfId="57" applyNumberFormat="1" applyFont="1" applyFill="1" applyAlignment="1">
      <alignment horizontal="center" wrapText="1"/>
      <protection/>
    </xf>
    <xf numFmtId="0" fontId="2" fillId="35" borderId="0" xfId="0" applyFont="1" applyFill="1" applyAlignment="1">
      <alignment horizontal="right"/>
    </xf>
    <xf numFmtId="0" fontId="2" fillId="35" borderId="14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49" fontId="2" fillId="35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58" applyFont="1" applyFill="1" applyAlignment="1">
      <alignment horizontal="right" wrapText="1"/>
      <protection/>
    </xf>
    <xf numFmtId="0" fontId="6" fillId="0" borderId="0" xfId="58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5"/>
  <sheetViews>
    <sheetView tabSelected="1" view="pageBreakPreview" zoomScale="75" zoomScaleNormal="75" zoomScaleSheetLayoutView="75" zoomScalePageLayoutView="0" workbookViewId="0" topLeftCell="B1">
      <selection activeCell="C2" sqref="C2:H2"/>
    </sheetView>
  </sheetViews>
  <sheetFormatPr defaultColWidth="9.125" defaultRowHeight="12.75"/>
  <cols>
    <col min="1" max="1" width="6.625" style="158" hidden="1" customWidth="1"/>
    <col min="2" max="2" width="6.50390625" style="157" customWidth="1"/>
    <col min="3" max="3" width="79.625" style="161" customWidth="1"/>
    <col min="4" max="4" width="4.875" style="162" hidden="1" customWidth="1"/>
    <col min="5" max="5" width="5.00390625" style="162" hidden="1" customWidth="1"/>
    <col min="6" max="6" width="16.625" style="162" customWidth="1"/>
    <col min="7" max="7" width="8.125" style="162" customWidth="1"/>
    <col min="8" max="8" width="12.00390625" style="163" customWidth="1"/>
    <col min="9" max="16384" width="9.125" style="158" customWidth="1"/>
  </cols>
  <sheetData>
    <row r="1" spans="3:8" ht="18" customHeight="1">
      <c r="C1" s="249" t="s">
        <v>320</v>
      </c>
      <c r="D1" s="250"/>
      <c r="E1" s="250"/>
      <c r="F1" s="250"/>
      <c r="G1" s="250"/>
      <c r="H1" s="250"/>
    </row>
    <row r="2" spans="3:8" ht="15.75">
      <c r="C2" s="251" t="s">
        <v>325</v>
      </c>
      <c r="D2" s="250"/>
      <c r="E2" s="250"/>
      <c r="F2" s="250"/>
      <c r="G2" s="250"/>
      <c r="H2" s="250"/>
    </row>
    <row r="3" spans="3:8" ht="15.75">
      <c r="C3" s="159"/>
      <c r="D3" s="160"/>
      <c r="E3" s="160"/>
      <c r="F3" s="160"/>
      <c r="G3" s="160"/>
      <c r="H3" s="160"/>
    </row>
    <row r="4" spans="3:8" ht="18" customHeight="1">
      <c r="C4" s="249" t="s">
        <v>129</v>
      </c>
      <c r="D4" s="250"/>
      <c r="E4" s="250"/>
      <c r="F4" s="250"/>
      <c r="G4" s="250"/>
      <c r="H4" s="250"/>
    </row>
    <row r="5" spans="3:8" ht="15.75">
      <c r="C5" s="251" t="s">
        <v>293</v>
      </c>
      <c r="D5" s="250"/>
      <c r="E5" s="250"/>
      <c r="F5" s="250"/>
      <c r="G5" s="250"/>
      <c r="H5" s="250"/>
    </row>
    <row r="6" ht="12" customHeight="1" hidden="1"/>
    <row r="7" ht="13.5" customHeight="1" hidden="1">
      <c r="C7" s="164"/>
    </row>
    <row r="8" spans="2:8" ht="69" customHeight="1">
      <c r="B8" s="255" t="s">
        <v>265</v>
      </c>
      <c r="C8" s="255"/>
      <c r="D8" s="255"/>
      <c r="E8" s="255"/>
      <c r="F8" s="255"/>
      <c r="G8" s="255"/>
      <c r="H8" s="255"/>
    </row>
    <row r="9" spans="2:8" ht="15" customHeight="1" hidden="1">
      <c r="B9" s="165"/>
      <c r="C9" s="166"/>
      <c r="D9" s="167"/>
      <c r="E9" s="167"/>
      <c r="F9" s="167"/>
      <c r="G9" s="167"/>
      <c r="H9" s="168"/>
    </row>
    <row r="10" spans="2:8" ht="15.75">
      <c r="B10" s="165"/>
      <c r="C10" s="169"/>
      <c r="D10" s="170"/>
      <c r="E10" s="170"/>
      <c r="F10" s="170"/>
      <c r="G10" s="165"/>
      <c r="H10" s="171" t="s">
        <v>64</v>
      </c>
    </row>
    <row r="11" spans="2:9" s="174" customFormat="1" ht="18.75" customHeight="1">
      <c r="B11" s="256" t="s">
        <v>58</v>
      </c>
      <c r="C11" s="258" t="s">
        <v>45</v>
      </c>
      <c r="D11" s="172"/>
      <c r="E11" s="172"/>
      <c r="F11" s="260" t="s">
        <v>25</v>
      </c>
      <c r="G11" s="260" t="s">
        <v>26</v>
      </c>
      <c r="H11" s="253" t="s">
        <v>80</v>
      </c>
      <c r="I11" s="173"/>
    </row>
    <row r="12" spans="2:9" s="174" customFormat="1" ht="5.25" customHeight="1">
      <c r="B12" s="257"/>
      <c r="C12" s="259"/>
      <c r="D12" s="175" t="s">
        <v>23</v>
      </c>
      <c r="E12" s="175" t="s">
        <v>24</v>
      </c>
      <c r="F12" s="261"/>
      <c r="G12" s="261"/>
      <c r="H12" s="254"/>
      <c r="I12" s="173"/>
    </row>
    <row r="13" spans="2:8" s="174" customFormat="1" ht="15.75">
      <c r="B13" s="176">
        <v>1</v>
      </c>
      <c r="C13" s="177">
        <v>2</v>
      </c>
      <c r="D13" s="175" t="s">
        <v>39</v>
      </c>
      <c r="E13" s="175" t="s">
        <v>59</v>
      </c>
      <c r="F13" s="175" t="s">
        <v>39</v>
      </c>
      <c r="G13" s="178" t="s">
        <v>59</v>
      </c>
      <c r="H13" s="179">
        <v>5</v>
      </c>
    </row>
    <row r="14" spans="2:8" s="174" customFormat="1" ht="36" customHeight="1">
      <c r="B14" s="180">
        <v>1</v>
      </c>
      <c r="C14" s="181" t="s">
        <v>140</v>
      </c>
      <c r="D14" s="182" t="s">
        <v>21</v>
      </c>
      <c r="E14" s="182" t="s">
        <v>27</v>
      </c>
      <c r="F14" s="182" t="s">
        <v>238</v>
      </c>
      <c r="G14" s="182"/>
      <c r="H14" s="183">
        <f>H18+H19+H20+H27+H31+H32+H33+H35+H39+H43+H44+H24</f>
        <v>4738.18138</v>
      </c>
    </row>
    <row r="15" spans="2:8" s="174" customFormat="1" ht="31.5">
      <c r="B15" s="184"/>
      <c r="C15" s="185" t="s">
        <v>101</v>
      </c>
      <c r="D15" s="186" t="s">
        <v>21</v>
      </c>
      <c r="E15" s="186" t="s">
        <v>27</v>
      </c>
      <c r="F15" s="186" t="s">
        <v>239</v>
      </c>
      <c r="G15" s="186"/>
      <c r="H15" s="187">
        <f>H17+H23+H26</f>
        <v>2339.38138</v>
      </c>
    </row>
    <row r="16" spans="2:8" s="174" customFormat="1" ht="24" customHeight="1">
      <c r="B16" s="184"/>
      <c r="C16" s="188" t="s">
        <v>240</v>
      </c>
      <c r="D16" s="186" t="s">
        <v>21</v>
      </c>
      <c r="E16" s="186" t="s">
        <v>27</v>
      </c>
      <c r="F16" s="186" t="s">
        <v>241</v>
      </c>
      <c r="G16" s="186"/>
      <c r="H16" s="187">
        <f>H17+H18+H19</f>
        <v>4318.56276</v>
      </c>
    </row>
    <row r="17" spans="2:8" s="174" customFormat="1" ht="49.5" customHeight="1">
      <c r="B17" s="184"/>
      <c r="C17" s="188" t="s">
        <v>103</v>
      </c>
      <c r="D17" s="186" t="s">
        <v>21</v>
      </c>
      <c r="E17" s="186" t="s">
        <v>27</v>
      </c>
      <c r="F17" s="186" t="s">
        <v>242</v>
      </c>
      <c r="G17" s="186"/>
      <c r="H17" s="187">
        <f>'прил 6 (ведом)'!I161</f>
        <v>2164.38138</v>
      </c>
    </row>
    <row r="18" spans="2:8" s="174" customFormat="1" ht="51.75" customHeight="1">
      <c r="B18" s="184"/>
      <c r="C18" s="185" t="s">
        <v>85</v>
      </c>
      <c r="D18" s="186" t="s">
        <v>21</v>
      </c>
      <c r="E18" s="186" t="s">
        <v>27</v>
      </c>
      <c r="F18" s="186" t="s">
        <v>242</v>
      </c>
      <c r="G18" s="186" t="s">
        <v>81</v>
      </c>
      <c r="H18" s="187">
        <f>'прил 6 (ведом)'!I162</f>
        <v>1566.9</v>
      </c>
    </row>
    <row r="19" spans="2:8" s="174" customFormat="1" ht="33" customHeight="1">
      <c r="B19" s="184"/>
      <c r="C19" s="188" t="s">
        <v>269</v>
      </c>
      <c r="D19" s="186" t="s">
        <v>21</v>
      </c>
      <c r="E19" s="186" t="s">
        <v>27</v>
      </c>
      <c r="F19" s="186" t="s">
        <v>242</v>
      </c>
      <c r="G19" s="186" t="s">
        <v>82</v>
      </c>
      <c r="H19" s="94">
        <f>'прил 6 (ведом)'!I163</f>
        <v>587.28138</v>
      </c>
    </row>
    <row r="20" spans="2:8" s="174" customFormat="1" ht="15.75">
      <c r="B20" s="184"/>
      <c r="C20" s="185" t="s">
        <v>88</v>
      </c>
      <c r="D20" s="186" t="s">
        <v>21</v>
      </c>
      <c r="E20" s="186" t="s">
        <v>27</v>
      </c>
      <c r="F20" s="186" t="s">
        <v>242</v>
      </c>
      <c r="G20" s="186" t="s">
        <v>83</v>
      </c>
      <c r="H20" s="187">
        <f>'прил 6 (ведом)'!I164</f>
        <v>10.2</v>
      </c>
    </row>
    <row r="21" spans="2:8" s="174" customFormat="1" ht="30.75" customHeight="1" hidden="1">
      <c r="B21" s="184"/>
      <c r="C21" s="189" t="s">
        <v>78</v>
      </c>
      <c r="D21" s="186" t="s">
        <v>21</v>
      </c>
      <c r="E21" s="186" t="s">
        <v>27</v>
      </c>
      <c r="F21" s="186" t="s">
        <v>133</v>
      </c>
      <c r="G21" s="186"/>
      <c r="H21" s="187">
        <f>H22</f>
        <v>0</v>
      </c>
    </row>
    <row r="22" spans="2:8" s="174" customFormat="1" ht="15" customHeight="1" hidden="1">
      <c r="B22" s="184"/>
      <c r="C22" s="185"/>
      <c r="D22" s="186"/>
      <c r="E22" s="186"/>
      <c r="F22" s="186"/>
      <c r="G22" s="186"/>
      <c r="H22" s="187"/>
    </row>
    <row r="23" spans="2:8" s="174" customFormat="1" ht="21.75" customHeight="1">
      <c r="B23" s="184"/>
      <c r="C23" s="188" t="s">
        <v>102</v>
      </c>
      <c r="D23" s="186" t="s">
        <v>21</v>
      </c>
      <c r="E23" s="186" t="s">
        <v>27</v>
      </c>
      <c r="F23" s="186" t="s">
        <v>243</v>
      </c>
      <c r="G23" s="186"/>
      <c r="H23" s="187">
        <f>H24</f>
        <v>100</v>
      </c>
    </row>
    <row r="24" spans="2:8" s="174" customFormat="1" ht="30" customHeight="1">
      <c r="B24" s="184"/>
      <c r="C24" s="188" t="s">
        <v>269</v>
      </c>
      <c r="D24" s="186" t="s">
        <v>21</v>
      </c>
      <c r="E24" s="186" t="s">
        <v>27</v>
      </c>
      <c r="F24" s="186" t="s">
        <v>243</v>
      </c>
      <c r="G24" s="186" t="s">
        <v>82</v>
      </c>
      <c r="H24" s="187">
        <f>'прил 6 (ведом)'!I166</f>
        <v>100</v>
      </c>
    </row>
    <row r="25" spans="2:8" s="174" customFormat="1" ht="31.5" customHeight="1">
      <c r="B25" s="184"/>
      <c r="C25" s="188" t="s">
        <v>170</v>
      </c>
      <c r="D25" s="186" t="s">
        <v>21</v>
      </c>
      <c r="E25" s="186" t="s">
        <v>27</v>
      </c>
      <c r="F25" s="186" t="s">
        <v>244</v>
      </c>
      <c r="G25" s="186"/>
      <c r="H25" s="187">
        <f>H26</f>
        <v>75</v>
      </c>
    </row>
    <row r="26" spans="2:8" s="174" customFormat="1" ht="36.75" customHeight="1">
      <c r="B26" s="184"/>
      <c r="C26" s="189" t="s">
        <v>314</v>
      </c>
      <c r="D26" s="186" t="s">
        <v>21</v>
      </c>
      <c r="E26" s="186" t="s">
        <v>27</v>
      </c>
      <c r="F26" s="186" t="s">
        <v>245</v>
      </c>
      <c r="G26" s="186"/>
      <c r="H26" s="187">
        <f>H27</f>
        <v>75</v>
      </c>
    </row>
    <row r="27" spans="2:8" s="174" customFormat="1" ht="15.75">
      <c r="B27" s="184"/>
      <c r="C27" s="189" t="s">
        <v>87</v>
      </c>
      <c r="D27" s="186" t="s">
        <v>21</v>
      </c>
      <c r="E27" s="186" t="s">
        <v>27</v>
      </c>
      <c r="F27" s="186" t="s">
        <v>245</v>
      </c>
      <c r="G27" s="186" t="s">
        <v>84</v>
      </c>
      <c r="H27" s="187">
        <f>'прил 6 (ведом)'!I169</f>
        <v>75</v>
      </c>
    </row>
    <row r="28" spans="2:8" s="174" customFormat="1" ht="15.75">
      <c r="B28" s="182"/>
      <c r="C28" s="189" t="s">
        <v>104</v>
      </c>
      <c r="D28" s="186" t="s">
        <v>21</v>
      </c>
      <c r="E28" s="186" t="s">
        <v>27</v>
      </c>
      <c r="F28" s="186" t="s">
        <v>246</v>
      </c>
      <c r="G28" s="186"/>
      <c r="H28" s="187">
        <f>H31+H32+H33+H35</f>
        <v>2123.8</v>
      </c>
    </row>
    <row r="29" spans="2:14" s="174" customFormat="1" ht="15.75">
      <c r="B29" s="184"/>
      <c r="C29" s="188" t="s">
        <v>247</v>
      </c>
      <c r="D29" s="186" t="s">
        <v>21</v>
      </c>
      <c r="E29" s="186" t="s">
        <v>27</v>
      </c>
      <c r="F29" s="186" t="s">
        <v>248</v>
      </c>
      <c r="G29" s="186"/>
      <c r="H29" s="187">
        <f>H31+H32+H33</f>
        <v>2023.8</v>
      </c>
      <c r="N29" s="190"/>
    </row>
    <row r="30" spans="2:14" s="174" customFormat="1" ht="53.25" customHeight="1">
      <c r="B30" s="184"/>
      <c r="C30" s="188" t="s">
        <v>103</v>
      </c>
      <c r="D30" s="186" t="s">
        <v>21</v>
      </c>
      <c r="E30" s="186" t="s">
        <v>27</v>
      </c>
      <c r="F30" s="186" t="s">
        <v>249</v>
      </c>
      <c r="G30" s="186"/>
      <c r="H30" s="187">
        <f>H31+H32+H33</f>
        <v>2023.8</v>
      </c>
      <c r="N30" s="190"/>
    </row>
    <row r="31" spans="2:8" s="174" customFormat="1" ht="53.25" customHeight="1">
      <c r="B31" s="184"/>
      <c r="C31" s="185" t="s">
        <v>85</v>
      </c>
      <c r="D31" s="186" t="s">
        <v>21</v>
      </c>
      <c r="E31" s="186" t="s">
        <v>27</v>
      </c>
      <c r="F31" s="186" t="s">
        <v>249</v>
      </c>
      <c r="G31" s="186" t="s">
        <v>81</v>
      </c>
      <c r="H31" s="187">
        <f>'прил 6 (ведом)'!I173</f>
        <v>1561.8</v>
      </c>
    </row>
    <row r="32" spans="2:8" s="174" customFormat="1" ht="38.25" customHeight="1">
      <c r="B32" s="184"/>
      <c r="C32" s="188" t="s">
        <v>269</v>
      </c>
      <c r="D32" s="186" t="s">
        <v>21</v>
      </c>
      <c r="E32" s="186" t="s">
        <v>27</v>
      </c>
      <c r="F32" s="186" t="s">
        <v>249</v>
      </c>
      <c r="G32" s="186" t="s">
        <v>82</v>
      </c>
      <c r="H32" s="187">
        <f>'прил 6 (ведом)'!I174</f>
        <v>433.5</v>
      </c>
    </row>
    <row r="33" spans="2:8" s="174" customFormat="1" ht="15.75">
      <c r="B33" s="184"/>
      <c r="C33" s="185" t="s">
        <v>88</v>
      </c>
      <c r="D33" s="186" t="s">
        <v>21</v>
      </c>
      <c r="E33" s="186" t="s">
        <v>27</v>
      </c>
      <c r="F33" s="186" t="s">
        <v>249</v>
      </c>
      <c r="G33" s="186" t="s">
        <v>83</v>
      </c>
      <c r="H33" s="187">
        <f>'прил 6 (ведом)'!I175</f>
        <v>28.5</v>
      </c>
    </row>
    <row r="34" spans="2:8" s="174" customFormat="1" ht="19.5" customHeight="1">
      <c r="B34" s="184"/>
      <c r="C34" s="185" t="s">
        <v>102</v>
      </c>
      <c r="D34" s="186" t="s">
        <v>21</v>
      </c>
      <c r="E34" s="186" t="s">
        <v>27</v>
      </c>
      <c r="F34" s="186" t="s">
        <v>250</v>
      </c>
      <c r="G34" s="186"/>
      <c r="H34" s="187">
        <f>H35</f>
        <v>100</v>
      </c>
    </row>
    <row r="35" spans="2:8" s="174" customFormat="1" ht="41.25" customHeight="1">
      <c r="B35" s="184"/>
      <c r="C35" s="188" t="s">
        <v>269</v>
      </c>
      <c r="D35" s="186" t="s">
        <v>21</v>
      </c>
      <c r="E35" s="186" t="s">
        <v>27</v>
      </c>
      <c r="F35" s="186" t="s">
        <v>250</v>
      </c>
      <c r="G35" s="186" t="s">
        <v>82</v>
      </c>
      <c r="H35" s="187">
        <f>'прил 6 (ведом)'!I177</f>
        <v>100</v>
      </c>
    </row>
    <row r="36" spans="2:8" s="174" customFormat="1" ht="18.75" customHeight="1">
      <c r="B36" s="184"/>
      <c r="C36" s="189" t="s">
        <v>131</v>
      </c>
      <c r="D36" s="186" t="s">
        <v>21</v>
      </c>
      <c r="E36" s="186" t="s">
        <v>27</v>
      </c>
      <c r="F36" s="186" t="s">
        <v>251</v>
      </c>
      <c r="G36" s="186"/>
      <c r="H36" s="187">
        <f>H39</f>
        <v>25</v>
      </c>
    </row>
    <row r="37" spans="2:8" s="174" customFormat="1" ht="31.5">
      <c r="B37" s="184"/>
      <c r="C37" s="189" t="s">
        <v>252</v>
      </c>
      <c r="D37" s="186" t="s">
        <v>21</v>
      </c>
      <c r="E37" s="186" t="s">
        <v>27</v>
      </c>
      <c r="F37" s="186" t="s">
        <v>253</v>
      </c>
      <c r="G37" s="186"/>
      <c r="H37" s="187">
        <f>H38</f>
        <v>25</v>
      </c>
    </row>
    <row r="38" spans="2:8" s="174" customFormat="1" ht="18.75" customHeight="1">
      <c r="B38" s="184"/>
      <c r="C38" s="189" t="s">
        <v>132</v>
      </c>
      <c r="D38" s="186" t="s">
        <v>21</v>
      </c>
      <c r="E38" s="186" t="s">
        <v>27</v>
      </c>
      <c r="F38" s="186" t="s">
        <v>254</v>
      </c>
      <c r="G38" s="186"/>
      <c r="H38" s="187">
        <f>H39</f>
        <v>25</v>
      </c>
    </row>
    <row r="39" spans="2:8" s="174" customFormat="1" ht="39" customHeight="1">
      <c r="B39" s="184"/>
      <c r="C39" s="188" t="s">
        <v>269</v>
      </c>
      <c r="D39" s="186" t="s">
        <v>21</v>
      </c>
      <c r="E39" s="186" t="s">
        <v>27</v>
      </c>
      <c r="F39" s="186" t="s">
        <v>255</v>
      </c>
      <c r="G39" s="186" t="s">
        <v>82</v>
      </c>
      <c r="H39" s="187">
        <f>'прил 6 (ведом)'!I181</f>
        <v>25</v>
      </c>
    </row>
    <row r="40" spans="2:8" s="174" customFormat="1" ht="15.75">
      <c r="B40" s="182"/>
      <c r="C40" s="188" t="s">
        <v>105</v>
      </c>
      <c r="D40" s="186" t="s">
        <v>21</v>
      </c>
      <c r="E40" s="186" t="s">
        <v>27</v>
      </c>
      <c r="F40" s="186" t="s">
        <v>256</v>
      </c>
      <c r="G40" s="186"/>
      <c r="H40" s="191">
        <f>H43+H44</f>
        <v>250</v>
      </c>
    </row>
    <row r="41" spans="2:8" s="174" customFormat="1" ht="31.5">
      <c r="B41" s="182"/>
      <c r="C41" s="189" t="s">
        <v>257</v>
      </c>
      <c r="D41" s="186" t="s">
        <v>21</v>
      </c>
      <c r="E41" s="186" t="s">
        <v>27</v>
      </c>
      <c r="F41" s="186" t="s">
        <v>258</v>
      </c>
      <c r="G41" s="186"/>
      <c r="H41" s="191">
        <f>H42</f>
        <v>250</v>
      </c>
    </row>
    <row r="42" spans="2:8" s="174" customFormat="1" ht="22.5" customHeight="1">
      <c r="B42" s="184"/>
      <c r="C42" s="189" t="s">
        <v>132</v>
      </c>
      <c r="D42" s="186" t="s">
        <v>21</v>
      </c>
      <c r="E42" s="186" t="s">
        <v>27</v>
      </c>
      <c r="F42" s="186" t="s">
        <v>259</v>
      </c>
      <c r="G42" s="186"/>
      <c r="H42" s="187">
        <f>H43+H44</f>
        <v>250</v>
      </c>
    </row>
    <row r="43" spans="2:8" s="174" customFormat="1" ht="64.5" customHeight="1" hidden="1">
      <c r="B43" s="184"/>
      <c r="C43" s="188" t="s">
        <v>85</v>
      </c>
      <c r="D43" s="186" t="s">
        <v>21</v>
      </c>
      <c r="E43" s="186" t="s">
        <v>27</v>
      </c>
      <c r="F43" s="186" t="s">
        <v>100</v>
      </c>
      <c r="G43" s="186" t="s">
        <v>81</v>
      </c>
      <c r="H43" s="187">
        <v>0</v>
      </c>
    </row>
    <row r="44" spans="2:8" s="174" customFormat="1" ht="36" customHeight="1">
      <c r="B44" s="184"/>
      <c r="C44" s="188" t="s">
        <v>269</v>
      </c>
      <c r="D44" s="186" t="s">
        <v>21</v>
      </c>
      <c r="E44" s="186" t="s">
        <v>27</v>
      </c>
      <c r="F44" s="186" t="s">
        <v>259</v>
      </c>
      <c r="G44" s="186" t="s">
        <v>82</v>
      </c>
      <c r="H44" s="187">
        <f>'прил 6 (ведом)'!I184</f>
        <v>250</v>
      </c>
    </row>
    <row r="45" spans="2:8" s="174" customFormat="1" ht="36" customHeight="1">
      <c r="B45" s="180">
        <v>2</v>
      </c>
      <c r="C45" s="224" t="s">
        <v>136</v>
      </c>
      <c r="D45" s="225" t="s">
        <v>20</v>
      </c>
      <c r="E45" s="225" t="s">
        <v>28</v>
      </c>
      <c r="F45" s="226" t="s">
        <v>260</v>
      </c>
      <c r="G45" s="227"/>
      <c r="H45" s="228">
        <f>H49+H50</f>
        <v>300.2</v>
      </c>
    </row>
    <row r="46" spans="2:8" s="174" customFormat="1" ht="15.75">
      <c r="B46" s="184"/>
      <c r="C46" s="229" t="s">
        <v>105</v>
      </c>
      <c r="D46" s="225" t="s">
        <v>20</v>
      </c>
      <c r="E46" s="225" t="s">
        <v>28</v>
      </c>
      <c r="F46" s="225" t="s">
        <v>261</v>
      </c>
      <c r="G46" s="227"/>
      <c r="H46" s="228">
        <f>H48</f>
        <v>300.2</v>
      </c>
    </row>
    <row r="47" spans="2:8" s="174" customFormat="1" ht="31.5">
      <c r="B47" s="184"/>
      <c r="C47" s="229" t="s">
        <v>262</v>
      </c>
      <c r="D47" s="225" t="s">
        <v>20</v>
      </c>
      <c r="E47" s="225" t="s">
        <v>28</v>
      </c>
      <c r="F47" s="225" t="s">
        <v>263</v>
      </c>
      <c r="G47" s="227"/>
      <c r="H47" s="228">
        <f>H48</f>
        <v>300.2</v>
      </c>
    </row>
    <row r="48" spans="2:8" s="174" customFormat="1" ht="31.5">
      <c r="B48" s="93"/>
      <c r="C48" s="188" t="s">
        <v>106</v>
      </c>
      <c r="D48" s="192" t="s">
        <v>20</v>
      </c>
      <c r="E48" s="192" t="s">
        <v>28</v>
      </c>
      <c r="F48" s="192" t="s">
        <v>264</v>
      </c>
      <c r="G48" s="194"/>
      <c r="H48" s="187">
        <f>H50</f>
        <v>300.2</v>
      </c>
    </row>
    <row r="49" spans="2:8" s="220" customFormat="1" ht="52.5" customHeight="1" hidden="1">
      <c r="B49" s="152"/>
      <c r="C49" s="241" t="s">
        <v>85</v>
      </c>
      <c r="D49" s="242" t="s">
        <v>20</v>
      </c>
      <c r="E49" s="242" t="s">
        <v>28</v>
      </c>
      <c r="F49" s="242" t="s">
        <v>264</v>
      </c>
      <c r="G49" s="243" t="s">
        <v>81</v>
      </c>
      <c r="H49" s="244">
        <f>'прил 6 (ведом)'!I196</f>
        <v>0</v>
      </c>
    </row>
    <row r="50" spans="2:8" s="174" customFormat="1" ht="38.25" customHeight="1">
      <c r="B50" s="93"/>
      <c r="C50" s="188" t="s">
        <v>269</v>
      </c>
      <c r="D50" s="192" t="s">
        <v>20</v>
      </c>
      <c r="E50" s="192" t="s">
        <v>28</v>
      </c>
      <c r="F50" s="192" t="s">
        <v>264</v>
      </c>
      <c r="G50" s="194" t="s">
        <v>82</v>
      </c>
      <c r="H50" s="187">
        <f>'прил 6 (ведом)'!I197</f>
        <v>300.2</v>
      </c>
    </row>
    <row r="51" spans="2:8" s="174" customFormat="1" ht="38.25" customHeight="1">
      <c r="B51" s="180">
        <v>3</v>
      </c>
      <c r="C51" s="181" t="s">
        <v>139</v>
      </c>
      <c r="D51" s="193" t="s">
        <v>18</v>
      </c>
      <c r="E51" s="193" t="s">
        <v>18</v>
      </c>
      <c r="F51" s="193" t="s">
        <v>233</v>
      </c>
      <c r="G51" s="195"/>
      <c r="H51" s="183">
        <f>H54</f>
        <v>100</v>
      </c>
    </row>
    <row r="52" spans="2:8" s="174" customFormat="1" ht="15">
      <c r="B52" s="184"/>
      <c r="C52" s="188" t="s">
        <v>105</v>
      </c>
      <c r="D52" s="192" t="s">
        <v>18</v>
      </c>
      <c r="E52" s="192" t="s">
        <v>18</v>
      </c>
      <c r="F52" s="192" t="s">
        <v>234</v>
      </c>
      <c r="G52" s="194"/>
      <c r="H52" s="187">
        <f>H54</f>
        <v>100</v>
      </c>
    </row>
    <row r="53" spans="2:8" s="174" customFormat="1" ht="36" customHeight="1">
      <c r="B53" s="184"/>
      <c r="C53" s="188" t="s">
        <v>235</v>
      </c>
      <c r="D53" s="192" t="s">
        <v>18</v>
      </c>
      <c r="E53" s="192" t="s">
        <v>18</v>
      </c>
      <c r="F53" s="192" t="s">
        <v>236</v>
      </c>
      <c r="G53" s="194"/>
      <c r="H53" s="187">
        <f>H54</f>
        <v>100</v>
      </c>
    </row>
    <row r="54" spans="2:8" s="174" customFormat="1" ht="30.75">
      <c r="B54" s="184"/>
      <c r="C54" s="188" t="s">
        <v>107</v>
      </c>
      <c r="D54" s="192" t="s">
        <v>18</v>
      </c>
      <c r="E54" s="192" t="s">
        <v>18</v>
      </c>
      <c r="F54" s="192" t="s">
        <v>237</v>
      </c>
      <c r="G54" s="194"/>
      <c r="H54" s="187">
        <f>H55</f>
        <v>100</v>
      </c>
    </row>
    <row r="55" spans="2:8" s="174" customFormat="1" ht="38.25" customHeight="1">
      <c r="B55" s="184"/>
      <c r="C55" s="188" t="s">
        <v>269</v>
      </c>
      <c r="D55" s="192" t="s">
        <v>18</v>
      </c>
      <c r="E55" s="192" t="s">
        <v>18</v>
      </c>
      <c r="F55" s="192" t="s">
        <v>237</v>
      </c>
      <c r="G55" s="194" t="s">
        <v>82</v>
      </c>
      <c r="H55" s="187">
        <f>'прил 6 (ведом)'!I155</f>
        <v>100</v>
      </c>
    </row>
    <row r="56" spans="2:8" s="196" customFormat="1" ht="35.25" customHeight="1">
      <c r="B56" s="180">
        <v>4</v>
      </c>
      <c r="C56" s="181" t="s">
        <v>147</v>
      </c>
      <c r="D56" s="182" t="s">
        <v>29</v>
      </c>
      <c r="E56" s="182" t="s">
        <v>22</v>
      </c>
      <c r="F56" s="186" t="s">
        <v>193</v>
      </c>
      <c r="G56" s="182"/>
      <c r="H56" s="183">
        <f>H65+H69+H57+H61</f>
        <v>506</v>
      </c>
    </row>
    <row r="57" spans="2:8" s="196" customFormat="1" ht="18.75" customHeight="1">
      <c r="B57" s="184"/>
      <c r="C57" s="188" t="s">
        <v>306</v>
      </c>
      <c r="D57" s="186" t="s">
        <v>29</v>
      </c>
      <c r="E57" s="186" t="s">
        <v>22</v>
      </c>
      <c r="F57" s="186" t="s">
        <v>303</v>
      </c>
      <c r="G57" s="186"/>
      <c r="H57" s="187">
        <f>H58</f>
        <v>25.1</v>
      </c>
    </row>
    <row r="58" spans="2:8" s="174" customFormat="1" ht="20.25" customHeight="1">
      <c r="B58" s="184"/>
      <c r="C58" s="188" t="s">
        <v>307</v>
      </c>
      <c r="D58" s="186" t="s">
        <v>29</v>
      </c>
      <c r="E58" s="186" t="s">
        <v>22</v>
      </c>
      <c r="F58" s="186" t="s">
        <v>304</v>
      </c>
      <c r="G58" s="186"/>
      <c r="H58" s="187">
        <f>H59</f>
        <v>25.1</v>
      </c>
    </row>
    <row r="59" spans="2:8" s="174" customFormat="1" ht="54.75" customHeight="1">
      <c r="B59" s="182"/>
      <c r="C59" s="188" t="s">
        <v>308</v>
      </c>
      <c r="D59" s="186" t="s">
        <v>29</v>
      </c>
      <c r="E59" s="186" t="s">
        <v>98</v>
      </c>
      <c r="F59" s="186" t="s">
        <v>305</v>
      </c>
      <c r="G59" s="186"/>
      <c r="H59" s="187">
        <f>H60</f>
        <v>25.1</v>
      </c>
    </row>
    <row r="60" spans="2:8" s="174" customFormat="1" ht="39" customHeight="1">
      <c r="B60" s="184"/>
      <c r="C60" s="188" t="s">
        <v>267</v>
      </c>
      <c r="D60" s="186" t="s">
        <v>29</v>
      </c>
      <c r="E60" s="186" t="s">
        <v>98</v>
      </c>
      <c r="F60" s="186" t="s">
        <v>305</v>
      </c>
      <c r="G60" s="186" t="s">
        <v>82</v>
      </c>
      <c r="H60" s="187">
        <v>25.1</v>
      </c>
    </row>
    <row r="61" spans="2:8" s="196" customFormat="1" ht="18.75" customHeight="1">
      <c r="B61" s="184"/>
      <c r="C61" s="189" t="s">
        <v>105</v>
      </c>
      <c r="D61" s="186" t="s">
        <v>29</v>
      </c>
      <c r="E61" s="186" t="s">
        <v>22</v>
      </c>
      <c r="F61" s="186" t="s">
        <v>300</v>
      </c>
      <c r="G61" s="186"/>
      <c r="H61" s="187">
        <f>H62</f>
        <v>80.9</v>
      </c>
    </row>
    <row r="62" spans="2:8" s="174" customFormat="1" ht="20.25" customHeight="1">
      <c r="B62" s="184"/>
      <c r="C62" s="189" t="s">
        <v>202</v>
      </c>
      <c r="D62" s="186" t="s">
        <v>29</v>
      </c>
      <c r="E62" s="186" t="s">
        <v>22</v>
      </c>
      <c r="F62" s="186" t="s">
        <v>301</v>
      </c>
      <c r="G62" s="186"/>
      <c r="H62" s="187">
        <f>H63</f>
        <v>80.9</v>
      </c>
    </row>
    <row r="63" spans="2:8" s="174" customFormat="1" ht="24.75" customHeight="1">
      <c r="B63" s="182"/>
      <c r="C63" s="189" t="s">
        <v>119</v>
      </c>
      <c r="D63" s="186" t="s">
        <v>29</v>
      </c>
      <c r="E63" s="186" t="s">
        <v>98</v>
      </c>
      <c r="F63" s="186" t="s">
        <v>302</v>
      </c>
      <c r="G63" s="186"/>
      <c r="H63" s="187">
        <f>H64</f>
        <v>80.9</v>
      </c>
    </row>
    <row r="64" spans="2:8" s="174" customFormat="1" ht="34.5" customHeight="1">
      <c r="B64" s="184"/>
      <c r="C64" s="188" t="s">
        <v>267</v>
      </c>
      <c r="D64" s="186" t="s">
        <v>29</v>
      </c>
      <c r="E64" s="186" t="s">
        <v>98</v>
      </c>
      <c r="F64" s="186" t="s">
        <v>302</v>
      </c>
      <c r="G64" s="186" t="s">
        <v>82</v>
      </c>
      <c r="H64" s="187">
        <v>80.9</v>
      </c>
    </row>
    <row r="65" spans="2:8" s="196" customFormat="1" ht="18.75" customHeight="1">
      <c r="B65" s="184"/>
      <c r="C65" s="188" t="s">
        <v>117</v>
      </c>
      <c r="D65" s="186" t="s">
        <v>29</v>
      </c>
      <c r="E65" s="186" t="s">
        <v>22</v>
      </c>
      <c r="F65" s="186" t="s">
        <v>198</v>
      </c>
      <c r="G65" s="186"/>
      <c r="H65" s="187">
        <f>H66</f>
        <v>50</v>
      </c>
    </row>
    <row r="66" spans="2:8" s="174" customFormat="1" ht="20.25" customHeight="1">
      <c r="B66" s="184"/>
      <c r="C66" s="188" t="s">
        <v>199</v>
      </c>
      <c r="D66" s="186" t="s">
        <v>29</v>
      </c>
      <c r="E66" s="186" t="s">
        <v>22</v>
      </c>
      <c r="F66" s="186" t="s">
        <v>200</v>
      </c>
      <c r="G66" s="186"/>
      <c r="H66" s="187">
        <f>H67</f>
        <v>50</v>
      </c>
    </row>
    <row r="67" spans="2:8" s="174" customFormat="1" ht="15">
      <c r="B67" s="182"/>
      <c r="C67" s="188" t="s">
        <v>118</v>
      </c>
      <c r="D67" s="186" t="s">
        <v>29</v>
      </c>
      <c r="E67" s="186" t="s">
        <v>98</v>
      </c>
      <c r="F67" s="186" t="s">
        <v>201</v>
      </c>
      <c r="G67" s="186"/>
      <c r="H67" s="187">
        <f>H68</f>
        <v>50</v>
      </c>
    </row>
    <row r="68" spans="2:8" s="174" customFormat="1" ht="39" customHeight="1">
      <c r="B68" s="184"/>
      <c r="C68" s="188" t="s">
        <v>269</v>
      </c>
      <c r="D68" s="186" t="s">
        <v>29</v>
      </c>
      <c r="E68" s="186" t="s">
        <v>98</v>
      </c>
      <c r="F68" s="186" t="s">
        <v>201</v>
      </c>
      <c r="G68" s="186" t="s">
        <v>82</v>
      </c>
      <c r="H68" s="187">
        <f>'прил 6 (ведом)'!I82</f>
        <v>50</v>
      </c>
    </row>
    <row r="69" spans="2:8" s="196" customFormat="1" ht="18.75" customHeight="1">
      <c r="B69" s="184"/>
      <c r="C69" s="188" t="s">
        <v>105</v>
      </c>
      <c r="D69" s="186" t="s">
        <v>29</v>
      </c>
      <c r="E69" s="186" t="s">
        <v>22</v>
      </c>
      <c r="F69" s="186" t="s">
        <v>194</v>
      </c>
      <c r="G69" s="186"/>
      <c r="H69" s="94">
        <f>H71+H74</f>
        <v>350</v>
      </c>
    </row>
    <row r="70" spans="2:8" s="174" customFormat="1" ht="33.75" customHeight="1">
      <c r="B70" s="184"/>
      <c r="C70" s="188" t="s">
        <v>195</v>
      </c>
      <c r="D70" s="186" t="s">
        <v>29</v>
      </c>
      <c r="E70" s="186" t="s">
        <v>22</v>
      </c>
      <c r="F70" s="186" t="s">
        <v>196</v>
      </c>
      <c r="G70" s="186"/>
      <c r="H70" s="94">
        <f>H71</f>
        <v>350</v>
      </c>
    </row>
    <row r="71" spans="2:8" s="174" customFormat="1" ht="38.25" customHeight="1">
      <c r="B71" s="184"/>
      <c r="C71" s="188" t="s">
        <v>77</v>
      </c>
      <c r="D71" s="186" t="s">
        <v>29</v>
      </c>
      <c r="E71" s="186" t="s">
        <v>22</v>
      </c>
      <c r="F71" s="186" t="s">
        <v>197</v>
      </c>
      <c r="G71" s="186"/>
      <c r="H71" s="94">
        <f>H72</f>
        <v>350</v>
      </c>
    </row>
    <row r="72" spans="2:8" s="174" customFormat="1" ht="33.75" customHeight="1">
      <c r="B72" s="184"/>
      <c r="C72" s="188" t="s">
        <v>269</v>
      </c>
      <c r="D72" s="186" t="s">
        <v>29</v>
      </c>
      <c r="E72" s="186" t="s">
        <v>22</v>
      </c>
      <c r="F72" s="186" t="s">
        <v>197</v>
      </c>
      <c r="G72" s="186" t="s">
        <v>82</v>
      </c>
      <c r="H72" s="94">
        <f>'прил 6 (ведом)'!I76</f>
        <v>350</v>
      </c>
    </row>
    <row r="73" spans="2:8" s="174" customFormat="1" ht="11.25" customHeight="1" hidden="1">
      <c r="B73" s="184"/>
      <c r="C73" s="197" t="s">
        <v>117</v>
      </c>
      <c r="D73" s="186" t="s">
        <v>29</v>
      </c>
      <c r="E73" s="186" t="s">
        <v>98</v>
      </c>
      <c r="F73" s="186" t="s">
        <v>135</v>
      </c>
      <c r="G73" s="182"/>
      <c r="H73" s="187">
        <v>0</v>
      </c>
    </row>
    <row r="74" spans="2:8" s="174" customFormat="1" ht="20.25" customHeight="1" hidden="1">
      <c r="B74" s="182"/>
      <c r="C74" s="189" t="s">
        <v>202</v>
      </c>
      <c r="D74" s="186" t="s">
        <v>29</v>
      </c>
      <c r="E74" s="186" t="s">
        <v>96</v>
      </c>
      <c r="F74" s="186" t="s">
        <v>203</v>
      </c>
      <c r="G74" s="186"/>
      <c r="H74" s="187"/>
    </row>
    <row r="75" spans="2:8" s="174" customFormat="1" ht="15" hidden="1">
      <c r="B75" s="182"/>
      <c r="C75" s="189" t="s">
        <v>119</v>
      </c>
      <c r="D75" s="186" t="s">
        <v>29</v>
      </c>
      <c r="E75" s="186" t="s">
        <v>96</v>
      </c>
      <c r="F75" s="186" t="s">
        <v>204</v>
      </c>
      <c r="G75" s="186"/>
      <c r="H75" s="187"/>
    </row>
    <row r="76" spans="2:8" s="174" customFormat="1" ht="39" customHeight="1" hidden="1">
      <c r="B76" s="184"/>
      <c r="C76" s="188" t="s">
        <v>269</v>
      </c>
      <c r="D76" s="186" t="s">
        <v>29</v>
      </c>
      <c r="E76" s="186" t="s">
        <v>96</v>
      </c>
      <c r="F76" s="186" t="s">
        <v>204</v>
      </c>
      <c r="G76" s="186" t="s">
        <v>82</v>
      </c>
      <c r="H76" s="187"/>
    </row>
    <row r="77" spans="2:8" s="196" customFormat="1" ht="34.5" customHeight="1">
      <c r="B77" s="180">
        <v>5</v>
      </c>
      <c r="C77" s="198" t="s">
        <v>160</v>
      </c>
      <c r="D77" s="182" t="s">
        <v>29</v>
      </c>
      <c r="E77" s="182" t="s">
        <v>22</v>
      </c>
      <c r="F77" s="182" t="s">
        <v>210</v>
      </c>
      <c r="G77" s="182"/>
      <c r="H77" s="183">
        <f>H78</f>
        <v>150</v>
      </c>
    </row>
    <row r="78" spans="2:8" s="196" customFormat="1" ht="20.25" customHeight="1">
      <c r="B78" s="184"/>
      <c r="C78" s="189" t="s">
        <v>105</v>
      </c>
      <c r="D78" s="186" t="s">
        <v>29</v>
      </c>
      <c r="E78" s="186" t="s">
        <v>22</v>
      </c>
      <c r="F78" s="186" t="s">
        <v>212</v>
      </c>
      <c r="G78" s="186"/>
      <c r="H78" s="187">
        <f>H80</f>
        <v>150</v>
      </c>
    </row>
    <row r="79" spans="2:8" s="196" customFormat="1" ht="48.75" customHeight="1">
      <c r="B79" s="184"/>
      <c r="C79" s="189" t="s">
        <v>213</v>
      </c>
      <c r="D79" s="186" t="s">
        <v>29</v>
      </c>
      <c r="E79" s="186" t="s">
        <v>22</v>
      </c>
      <c r="F79" s="186" t="s">
        <v>214</v>
      </c>
      <c r="G79" s="186"/>
      <c r="H79" s="187">
        <f>H81</f>
        <v>150</v>
      </c>
    </row>
    <row r="80" spans="2:8" s="174" customFormat="1" ht="21.75" customHeight="1">
      <c r="B80" s="184"/>
      <c r="C80" s="189" t="s">
        <v>161</v>
      </c>
      <c r="D80" s="186" t="s">
        <v>29</v>
      </c>
      <c r="E80" s="186" t="s">
        <v>22</v>
      </c>
      <c r="F80" s="186" t="s">
        <v>215</v>
      </c>
      <c r="G80" s="186"/>
      <c r="H80" s="187">
        <f>H81</f>
        <v>150</v>
      </c>
    </row>
    <row r="81" spans="2:8" s="174" customFormat="1" ht="40.5" customHeight="1">
      <c r="B81" s="184"/>
      <c r="C81" s="188" t="s">
        <v>269</v>
      </c>
      <c r="D81" s="186" t="s">
        <v>29</v>
      </c>
      <c r="E81" s="186" t="s">
        <v>22</v>
      </c>
      <c r="F81" s="186" t="s">
        <v>215</v>
      </c>
      <c r="G81" s="186" t="s">
        <v>82</v>
      </c>
      <c r="H81" s="187">
        <f>'прил 6 (ведом)'!I105</f>
        <v>150</v>
      </c>
    </row>
    <row r="82" spans="2:8" s="174" customFormat="1" ht="49.5" customHeight="1">
      <c r="B82" s="180">
        <v>6</v>
      </c>
      <c r="C82" s="198" t="s">
        <v>137</v>
      </c>
      <c r="D82" s="186" t="s">
        <v>31</v>
      </c>
      <c r="E82" s="186" t="s">
        <v>97</v>
      </c>
      <c r="F82" s="182" t="s">
        <v>220</v>
      </c>
      <c r="G82" s="182"/>
      <c r="H82" s="247">
        <f>H87+H91+H97+H94+H100+H84</f>
        <v>2403.3</v>
      </c>
    </row>
    <row r="83" spans="2:8" s="174" customFormat="1" ht="21" customHeight="1">
      <c r="B83" s="184"/>
      <c r="C83" s="188" t="s">
        <v>105</v>
      </c>
      <c r="D83" s="186" t="s">
        <v>31</v>
      </c>
      <c r="E83" s="186" t="s">
        <v>97</v>
      </c>
      <c r="F83" s="186" t="s">
        <v>221</v>
      </c>
      <c r="G83" s="186"/>
      <c r="H83" s="94">
        <f>H84+H87+H91+H94+H97+H100</f>
        <v>2403.3</v>
      </c>
    </row>
    <row r="84" spans="2:8" s="245" customFormat="1" ht="21" customHeight="1">
      <c r="B84" s="93"/>
      <c r="C84" s="239" t="s">
        <v>317</v>
      </c>
      <c r="D84" s="246" t="s">
        <v>31</v>
      </c>
      <c r="E84" s="246" t="s">
        <v>97</v>
      </c>
      <c r="F84" s="231" t="s">
        <v>316</v>
      </c>
      <c r="G84" s="231"/>
      <c r="H84" s="94">
        <f>H85</f>
        <v>300</v>
      </c>
    </row>
    <row r="85" spans="2:8" s="245" customFormat="1" ht="21.75" customHeight="1">
      <c r="B85" s="93"/>
      <c r="C85" s="240" t="s">
        <v>319</v>
      </c>
      <c r="D85" s="246" t="s">
        <v>31</v>
      </c>
      <c r="E85" s="246" t="s">
        <v>97</v>
      </c>
      <c r="F85" s="231" t="s">
        <v>318</v>
      </c>
      <c r="G85" s="231"/>
      <c r="H85" s="94">
        <f>H86</f>
        <v>300</v>
      </c>
    </row>
    <row r="86" spans="2:8" s="245" customFormat="1" ht="24.75" customHeight="1">
      <c r="B86" s="93"/>
      <c r="C86" s="221" t="s">
        <v>167</v>
      </c>
      <c r="D86" s="246" t="s">
        <v>17</v>
      </c>
      <c r="E86" s="246" t="s">
        <v>29</v>
      </c>
      <c r="F86" s="231" t="s">
        <v>318</v>
      </c>
      <c r="G86" s="231" t="s">
        <v>166</v>
      </c>
      <c r="H86" s="94">
        <v>300</v>
      </c>
    </row>
    <row r="87" spans="2:8" s="174" customFormat="1" ht="21" customHeight="1">
      <c r="B87" s="184"/>
      <c r="C87" s="199" t="s">
        <v>222</v>
      </c>
      <c r="D87" s="186" t="s">
        <v>31</v>
      </c>
      <c r="E87" s="186" t="s">
        <v>97</v>
      </c>
      <c r="F87" s="186" t="s">
        <v>223</v>
      </c>
      <c r="G87" s="186"/>
      <c r="H87" s="94">
        <f>H88</f>
        <v>887.7</v>
      </c>
    </row>
    <row r="88" spans="2:8" s="174" customFormat="1" ht="21.75" customHeight="1">
      <c r="B88" s="184"/>
      <c r="C88" s="200" t="s">
        <v>70</v>
      </c>
      <c r="D88" s="186" t="s">
        <v>31</v>
      </c>
      <c r="E88" s="186" t="s">
        <v>97</v>
      </c>
      <c r="F88" s="186" t="s">
        <v>224</v>
      </c>
      <c r="G88" s="186"/>
      <c r="H88" s="94">
        <f>H89+H90</f>
        <v>887.7</v>
      </c>
    </row>
    <row r="89" spans="2:8" s="174" customFormat="1" ht="36" customHeight="1">
      <c r="B89" s="184"/>
      <c r="C89" s="188" t="s">
        <v>269</v>
      </c>
      <c r="D89" s="186" t="s">
        <v>17</v>
      </c>
      <c r="E89" s="186" t="s">
        <v>29</v>
      </c>
      <c r="F89" s="186" t="s">
        <v>224</v>
      </c>
      <c r="G89" s="186" t="s">
        <v>82</v>
      </c>
      <c r="H89" s="94">
        <f>'прил 6 (ведом)'!I132</f>
        <v>591.6</v>
      </c>
    </row>
    <row r="90" spans="2:8" s="245" customFormat="1" ht="24.75" customHeight="1">
      <c r="B90" s="93"/>
      <c r="C90" s="221" t="s">
        <v>167</v>
      </c>
      <c r="D90" s="246" t="s">
        <v>17</v>
      </c>
      <c r="E90" s="246" t="s">
        <v>29</v>
      </c>
      <c r="F90" s="246" t="s">
        <v>224</v>
      </c>
      <c r="G90" s="231" t="s">
        <v>166</v>
      </c>
      <c r="H90" s="94">
        <f>'прил 6 (ведом)'!I133</f>
        <v>296.1</v>
      </c>
    </row>
    <row r="91" spans="2:8" s="174" customFormat="1" ht="21" customHeight="1">
      <c r="B91" s="184"/>
      <c r="C91" s="200" t="s">
        <v>225</v>
      </c>
      <c r="D91" s="186" t="s">
        <v>17</v>
      </c>
      <c r="E91" s="186" t="s">
        <v>29</v>
      </c>
      <c r="F91" s="186" t="s">
        <v>226</v>
      </c>
      <c r="G91" s="186"/>
      <c r="H91" s="187">
        <f>H92</f>
        <v>50</v>
      </c>
    </row>
    <row r="92" spans="2:8" s="174" customFormat="1" ht="21" customHeight="1">
      <c r="B92" s="184"/>
      <c r="C92" s="201" t="s">
        <v>125</v>
      </c>
      <c r="D92" s="186" t="s">
        <v>17</v>
      </c>
      <c r="E92" s="186" t="s">
        <v>29</v>
      </c>
      <c r="F92" s="186" t="s">
        <v>227</v>
      </c>
      <c r="G92" s="186"/>
      <c r="H92" s="187">
        <f>H93</f>
        <v>50</v>
      </c>
    </row>
    <row r="93" spans="2:8" s="174" customFormat="1" ht="33" customHeight="1">
      <c r="B93" s="184"/>
      <c r="C93" s="188" t="s">
        <v>269</v>
      </c>
      <c r="D93" s="186" t="s">
        <v>17</v>
      </c>
      <c r="E93" s="186" t="s">
        <v>29</v>
      </c>
      <c r="F93" s="186" t="s">
        <v>227</v>
      </c>
      <c r="G93" s="186" t="s">
        <v>82</v>
      </c>
      <c r="H93" s="187">
        <f>'прил 6 (ведом)'!I136</f>
        <v>50</v>
      </c>
    </row>
    <row r="94" spans="2:8" s="174" customFormat="1" ht="20.25" customHeight="1">
      <c r="B94" s="184"/>
      <c r="C94" s="199" t="s">
        <v>228</v>
      </c>
      <c r="D94" s="186" t="s">
        <v>17</v>
      </c>
      <c r="E94" s="186" t="s">
        <v>29</v>
      </c>
      <c r="F94" s="186" t="s">
        <v>229</v>
      </c>
      <c r="G94" s="186"/>
      <c r="H94" s="187">
        <f>H95</f>
        <v>150</v>
      </c>
    </row>
    <row r="95" spans="2:8" s="174" customFormat="1" ht="15">
      <c r="B95" s="184"/>
      <c r="C95" s="201" t="s">
        <v>71</v>
      </c>
      <c r="D95" s="186" t="s">
        <v>17</v>
      </c>
      <c r="E95" s="186" t="s">
        <v>29</v>
      </c>
      <c r="F95" s="186" t="s">
        <v>230</v>
      </c>
      <c r="G95" s="186"/>
      <c r="H95" s="187">
        <f>H96</f>
        <v>150</v>
      </c>
    </row>
    <row r="96" spans="2:8" s="174" customFormat="1" ht="37.5" customHeight="1">
      <c r="B96" s="184"/>
      <c r="C96" s="188" t="s">
        <v>269</v>
      </c>
      <c r="D96" s="186" t="s">
        <v>17</v>
      </c>
      <c r="E96" s="186" t="s">
        <v>29</v>
      </c>
      <c r="F96" s="186" t="s">
        <v>230</v>
      </c>
      <c r="G96" s="186" t="s">
        <v>82</v>
      </c>
      <c r="H96" s="187">
        <f>'прил 6 (ведом)'!I139</f>
        <v>150</v>
      </c>
    </row>
    <row r="97" spans="2:8" s="174" customFormat="1" ht="15">
      <c r="B97" s="184"/>
      <c r="C97" s="200" t="s">
        <v>231</v>
      </c>
      <c r="D97" s="186" t="s">
        <v>17</v>
      </c>
      <c r="E97" s="186" t="s">
        <v>29</v>
      </c>
      <c r="F97" s="186" t="s">
        <v>232</v>
      </c>
      <c r="G97" s="186"/>
      <c r="H97" s="187">
        <f>H99</f>
        <v>964.8</v>
      </c>
    </row>
    <row r="98" spans="2:8" s="174" customFormat="1" ht="15">
      <c r="B98" s="184"/>
      <c r="C98" s="201" t="s">
        <v>126</v>
      </c>
      <c r="D98" s="186" t="s">
        <v>17</v>
      </c>
      <c r="E98" s="186" t="s">
        <v>29</v>
      </c>
      <c r="F98" s="186" t="s">
        <v>266</v>
      </c>
      <c r="G98" s="186"/>
      <c r="H98" s="187">
        <f>H99</f>
        <v>964.8</v>
      </c>
    </row>
    <row r="99" spans="2:8" s="174" customFormat="1" ht="39" customHeight="1">
      <c r="B99" s="184"/>
      <c r="C99" s="188" t="s">
        <v>269</v>
      </c>
      <c r="D99" s="186" t="s">
        <v>17</v>
      </c>
      <c r="E99" s="186" t="s">
        <v>29</v>
      </c>
      <c r="F99" s="186" t="s">
        <v>266</v>
      </c>
      <c r="G99" s="186" t="s">
        <v>82</v>
      </c>
      <c r="H99" s="187">
        <f>'прил 6 (ведом)'!I142</f>
        <v>964.8</v>
      </c>
    </row>
    <row r="100" spans="2:8" s="174" customFormat="1" ht="30.75">
      <c r="B100" s="184"/>
      <c r="C100" s="199" t="s">
        <v>297</v>
      </c>
      <c r="D100" s="186" t="s">
        <v>17</v>
      </c>
      <c r="E100" s="186" t="s">
        <v>29</v>
      </c>
      <c r="F100" s="186" t="s">
        <v>296</v>
      </c>
      <c r="G100" s="186"/>
      <c r="H100" s="187">
        <f>H101</f>
        <v>50.8</v>
      </c>
    </row>
    <row r="101" spans="2:8" s="174" customFormat="1" ht="104.25" customHeight="1">
      <c r="B101" s="184"/>
      <c r="C101" s="199" t="s">
        <v>298</v>
      </c>
      <c r="D101" s="186" t="s">
        <v>17</v>
      </c>
      <c r="E101" s="186" t="s">
        <v>29</v>
      </c>
      <c r="F101" s="186" t="s">
        <v>299</v>
      </c>
      <c r="G101" s="186"/>
      <c r="H101" s="187">
        <f>H102</f>
        <v>50.8</v>
      </c>
    </row>
    <row r="102" spans="2:8" s="174" customFormat="1" ht="39" customHeight="1">
      <c r="B102" s="184"/>
      <c r="C102" s="188" t="s">
        <v>269</v>
      </c>
      <c r="D102" s="186" t="s">
        <v>17</v>
      </c>
      <c r="E102" s="186" t="s">
        <v>29</v>
      </c>
      <c r="F102" s="186" t="s">
        <v>299</v>
      </c>
      <c r="G102" s="186" t="s">
        <v>82</v>
      </c>
      <c r="H102" s="187">
        <v>50.8</v>
      </c>
    </row>
    <row r="103" spans="2:8" s="174" customFormat="1" ht="38.25" customHeight="1">
      <c r="B103" s="180">
        <v>7</v>
      </c>
      <c r="C103" s="202" t="s">
        <v>151</v>
      </c>
      <c r="D103" s="182" t="s">
        <v>31</v>
      </c>
      <c r="E103" s="182" t="s">
        <v>22</v>
      </c>
      <c r="F103" s="182" t="s">
        <v>205</v>
      </c>
      <c r="G103" s="182"/>
      <c r="H103" s="183">
        <f>H104</f>
        <v>2981.1</v>
      </c>
    </row>
    <row r="104" spans="2:8" s="174" customFormat="1" ht="15">
      <c r="B104" s="184"/>
      <c r="C104" s="189" t="s">
        <v>105</v>
      </c>
      <c r="D104" s="186" t="s">
        <v>31</v>
      </c>
      <c r="E104" s="186" t="s">
        <v>22</v>
      </c>
      <c r="F104" s="186" t="s">
        <v>206</v>
      </c>
      <c r="G104" s="186"/>
      <c r="H104" s="187">
        <f>H106</f>
        <v>2981.1</v>
      </c>
    </row>
    <row r="105" spans="2:8" s="174" customFormat="1" ht="37.5" customHeight="1">
      <c r="B105" s="184"/>
      <c r="C105" s="189" t="s">
        <v>207</v>
      </c>
      <c r="D105" s="186" t="s">
        <v>31</v>
      </c>
      <c r="E105" s="186" t="s">
        <v>22</v>
      </c>
      <c r="F105" s="186" t="s">
        <v>208</v>
      </c>
      <c r="G105" s="186"/>
      <c r="H105" s="187">
        <f>H107</f>
        <v>2981.1</v>
      </c>
    </row>
    <row r="106" spans="2:8" s="174" customFormat="1" ht="54" customHeight="1">
      <c r="B106" s="184"/>
      <c r="C106" s="189" t="s">
        <v>120</v>
      </c>
      <c r="D106" s="186" t="s">
        <v>31</v>
      </c>
      <c r="E106" s="186" t="s">
        <v>22</v>
      </c>
      <c r="F106" s="186" t="s">
        <v>209</v>
      </c>
      <c r="G106" s="186"/>
      <c r="H106" s="187">
        <f>H107</f>
        <v>2981.1</v>
      </c>
    </row>
    <row r="107" spans="2:8" s="174" customFormat="1" ht="36.75" customHeight="1">
      <c r="B107" s="180"/>
      <c r="C107" s="188" t="s">
        <v>269</v>
      </c>
      <c r="D107" s="186" t="s">
        <v>31</v>
      </c>
      <c r="E107" s="186" t="s">
        <v>22</v>
      </c>
      <c r="F107" s="186" t="s">
        <v>209</v>
      </c>
      <c r="G107" s="186" t="s">
        <v>82</v>
      </c>
      <c r="H107" s="187">
        <f>'прил 6 (ведом)'!I95</f>
        <v>2981.1</v>
      </c>
    </row>
    <row r="108" spans="2:8" s="174" customFormat="1" ht="46.5">
      <c r="B108" s="180">
        <v>8</v>
      </c>
      <c r="C108" s="198" t="s">
        <v>138</v>
      </c>
      <c r="D108" s="182" t="s">
        <v>31</v>
      </c>
      <c r="E108" s="182" t="s">
        <v>97</v>
      </c>
      <c r="F108" s="182" t="s">
        <v>216</v>
      </c>
      <c r="G108" s="182"/>
      <c r="H108" s="183">
        <f>H110</f>
        <v>110</v>
      </c>
    </row>
    <row r="109" spans="2:8" s="174" customFormat="1" ht="15">
      <c r="B109" s="184"/>
      <c r="C109" s="189" t="s">
        <v>105</v>
      </c>
      <c r="D109" s="186" t="s">
        <v>31</v>
      </c>
      <c r="E109" s="186" t="s">
        <v>97</v>
      </c>
      <c r="F109" s="186" t="s">
        <v>217</v>
      </c>
      <c r="G109" s="186"/>
      <c r="H109" s="187">
        <f>H110</f>
        <v>110</v>
      </c>
    </row>
    <row r="110" spans="2:8" s="174" customFormat="1" ht="23.25" customHeight="1">
      <c r="B110" s="184"/>
      <c r="C110" s="189" t="s">
        <v>211</v>
      </c>
      <c r="D110" s="186" t="s">
        <v>31</v>
      </c>
      <c r="E110" s="186" t="s">
        <v>97</v>
      </c>
      <c r="F110" s="186" t="s">
        <v>218</v>
      </c>
      <c r="G110" s="186"/>
      <c r="H110" s="187">
        <f>H111</f>
        <v>110</v>
      </c>
    </row>
    <row r="111" spans="2:8" s="174" customFormat="1" ht="18.75" customHeight="1">
      <c r="B111" s="184"/>
      <c r="C111" s="189" t="s">
        <v>124</v>
      </c>
      <c r="D111" s="186" t="s">
        <v>31</v>
      </c>
      <c r="E111" s="186" t="s">
        <v>97</v>
      </c>
      <c r="F111" s="186" t="s">
        <v>219</v>
      </c>
      <c r="G111" s="186"/>
      <c r="H111" s="187">
        <f>H112</f>
        <v>110</v>
      </c>
    </row>
    <row r="112" spans="2:8" s="174" customFormat="1" ht="34.5" customHeight="1">
      <c r="B112" s="180"/>
      <c r="C112" s="188" t="s">
        <v>269</v>
      </c>
      <c r="D112" s="186" t="s">
        <v>31</v>
      </c>
      <c r="E112" s="186" t="s">
        <v>97</v>
      </c>
      <c r="F112" s="186" t="s">
        <v>219</v>
      </c>
      <c r="G112" s="186" t="s">
        <v>82</v>
      </c>
      <c r="H112" s="187">
        <f>'прил 6 (ведом)'!I114</f>
        <v>110</v>
      </c>
    </row>
    <row r="113" spans="2:8" s="174" customFormat="1" ht="34.5" customHeight="1">
      <c r="B113" s="180">
        <v>9</v>
      </c>
      <c r="C113" s="198" t="s">
        <v>134</v>
      </c>
      <c r="D113" s="182" t="s">
        <v>27</v>
      </c>
      <c r="E113" s="182" t="s">
        <v>28</v>
      </c>
      <c r="F113" s="182" t="s">
        <v>171</v>
      </c>
      <c r="G113" s="182"/>
      <c r="H113" s="183">
        <f>H114</f>
        <v>5590.299999999999</v>
      </c>
    </row>
    <row r="114" spans="2:8" s="174" customFormat="1" ht="15">
      <c r="B114" s="184"/>
      <c r="C114" s="189" t="s">
        <v>105</v>
      </c>
      <c r="D114" s="186" t="s">
        <v>27</v>
      </c>
      <c r="E114" s="186" t="s">
        <v>28</v>
      </c>
      <c r="F114" s="186" t="s">
        <v>172</v>
      </c>
      <c r="G114" s="186"/>
      <c r="H114" s="187">
        <f>H115+H120+H129+H132+H135+H138</f>
        <v>5590.299999999999</v>
      </c>
    </row>
    <row r="115" spans="2:8" s="174" customFormat="1" ht="30.75">
      <c r="B115" s="184"/>
      <c r="C115" s="188" t="s">
        <v>173</v>
      </c>
      <c r="D115" s="186" t="s">
        <v>27</v>
      </c>
      <c r="E115" s="186" t="s">
        <v>28</v>
      </c>
      <c r="F115" s="186" t="s">
        <v>174</v>
      </c>
      <c r="G115" s="186"/>
      <c r="H115" s="187">
        <f>H116</f>
        <v>672.4</v>
      </c>
    </row>
    <row r="116" spans="2:8" s="174" customFormat="1" ht="18.75" customHeight="1">
      <c r="B116" s="184"/>
      <c r="C116" s="188" t="s">
        <v>74</v>
      </c>
      <c r="D116" s="186" t="s">
        <v>27</v>
      </c>
      <c r="E116" s="186" t="s">
        <v>28</v>
      </c>
      <c r="F116" s="186" t="s">
        <v>175</v>
      </c>
      <c r="G116" s="186"/>
      <c r="H116" s="187">
        <f>H117</f>
        <v>672.4</v>
      </c>
    </row>
    <row r="117" spans="2:8" s="174" customFormat="1" ht="50.25" customHeight="1">
      <c r="B117" s="184"/>
      <c r="C117" s="188" t="s">
        <v>85</v>
      </c>
      <c r="D117" s="186" t="s">
        <v>27</v>
      </c>
      <c r="E117" s="186" t="s">
        <v>28</v>
      </c>
      <c r="F117" s="186" t="s">
        <v>175</v>
      </c>
      <c r="G117" s="186" t="s">
        <v>81</v>
      </c>
      <c r="H117" s="187">
        <f>'прил 6 (ведом)'!I26</f>
        <v>672.4</v>
      </c>
    </row>
    <row r="118" spans="2:8" s="174" customFormat="1" ht="36" customHeight="1" hidden="1">
      <c r="B118" s="182"/>
      <c r="C118" s="181" t="s">
        <v>74</v>
      </c>
      <c r="D118" s="182" t="s">
        <v>27</v>
      </c>
      <c r="E118" s="182" t="s">
        <v>31</v>
      </c>
      <c r="F118" s="182" t="s">
        <v>91</v>
      </c>
      <c r="G118" s="182"/>
      <c r="H118" s="183">
        <v>0</v>
      </c>
    </row>
    <row r="119" spans="2:8" s="174" customFormat="1" ht="66.75" customHeight="1" hidden="1">
      <c r="B119" s="184"/>
      <c r="C119" s="185" t="s">
        <v>85</v>
      </c>
      <c r="D119" s="186" t="s">
        <v>27</v>
      </c>
      <c r="E119" s="186" t="s">
        <v>31</v>
      </c>
      <c r="F119" s="186" t="s">
        <v>91</v>
      </c>
      <c r="G119" s="186" t="s">
        <v>81</v>
      </c>
      <c r="H119" s="187">
        <v>0</v>
      </c>
    </row>
    <row r="120" spans="2:8" s="174" customFormat="1" ht="19.5" customHeight="1">
      <c r="B120" s="184"/>
      <c r="C120" s="188" t="s">
        <v>176</v>
      </c>
      <c r="D120" s="186" t="s">
        <v>27</v>
      </c>
      <c r="E120" s="186" t="s">
        <v>31</v>
      </c>
      <c r="F120" s="186" t="s">
        <v>177</v>
      </c>
      <c r="G120" s="186"/>
      <c r="H120" s="187">
        <f>H121+H127+H125</f>
        <v>4602.7</v>
      </c>
    </row>
    <row r="121" spans="2:8" s="174" customFormat="1" ht="19.5" customHeight="1">
      <c r="B121" s="184"/>
      <c r="C121" s="188" t="s">
        <v>74</v>
      </c>
      <c r="D121" s="186" t="s">
        <v>27</v>
      </c>
      <c r="E121" s="186" t="s">
        <v>31</v>
      </c>
      <c r="F121" s="186" t="s">
        <v>178</v>
      </c>
      <c r="G121" s="186"/>
      <c r="H121" s="187">
        <f>H122+H123+H124</f>
        <v>4408.5</v>
      </c>
    </row>
    <row r="122" spans="2:8" s="174" customFormat="1" ht="52.5" customHeight="1">
      <c r="B122" s="182"/>
      <c r="C122" s="188" t="s">
        <v>85</v>
      </c>
      <c r="D122" s="203" t="s">
        <v>27</v>
      </c>
      <c r="E122" s="203" t="s">
        <v>35</v>
      </c>
      <c r="F122" s="186" t="s">
        <v>178</v>
      </c>
      <c r="G122" s="186" t="s">
        <v>81</v>
      </c>
      <c r="H122" s="187">
        <f>'прил 6 (ведом)'!I32</f>
        <v>3401.8</v>
      </c>
    </row>
    <row r="123" spans="2:8" s="174" customFormat="1" ht="31.5" customHeight="1">
      <c r="B123" s="184"/>
      <c r="C123" s="188" t="s">
        <v>269</v>
      </c>
      <c r="D123" s="203" t="s">
        <v>27</v>
      </c>
      <c r="E123" s="203" t="s">
        <v>35</v>
      </c>
      <c r="F123" s="186" t="s">
        <v>178</v>
      </c>
      <c r="G123" s="186" t="s">
        <v>82</v>
      </c>
      <c r="H123" s="187">
        <f>'прил 6 (ведом)'!I33</f>
        <v>931</v>
      </c>
    </row>
    <row r="124" spans="2:8" s="174" customFormat="1" ht="23.25" customHeight="1">
      <c r="B124" s="182"/>
      <c r="C124" s="188" t="s">
        <v>88</v>
      </c>
      <c r="D124" s="204" t="s">
        <v>27</v>
      </c>
      <c r="E124" s="204" t="s">
        <v>35</v>
      </c>
      <c r="F124" s="186" t="s">
        <v>178</v>
      </c>
      <c r="G124" s="186" t="s">
        <v>83</v>
      </c>
      <c r="H124" s="187">
        <f>'прил 6 (ведом)'!I34</f>
        <v>75.7</v>
      </c>
    </row>
    <row r="125" spans="2:8" s="174" customFormat="1" ht="30.75">
      <c r="B125" s="184"/>
      <c r="C125" s="189" t="s">
        <v>43</v>
      </c>
      <c r="D125" s="203" t="s">
        <v>27</v>
      </c>
      <c r="E125" s="203" t="s">
        <v>35</v>
      </c>
      <c r="F125" s="186" t="s">
        <v>192</v>
      </c>
      <c r="G125" s="186"/>
      <c r="H125" s="187">
        <f>H126</f>
        <v>190.4</v>
      </c>
    </row>
    <row r="126" spans="2:8" s="174" customFormat="1" ht="51.75" customHeight="1">
      <c r="B126" s="182"/>
      <c r="C126" s="189" t="s">
        <v>85</v>
      </c>
      <c r="D126" s="203" t="s">
        <v>27</v>
      </c>
      <c r="E126" s="203" t="s">
        <v>35</v>
      </c>
      <c r="F126" s="186" t="s">
        <v>192</v>
      </c>
      <c r="G126" s="186" t="s">
        <v>81</v>
      </c>
      <c r="H126" s="187">
        <f>'прил 6 (ведом)'!I65</f>
        <v>190.4</v>
      </c>
    </row>
    <row r="127" spans="2:8" s="174" customFormat="1" ht="34.5" customHeight="1">
      <c r="B127" s="184"/>
      <c r="C127" s="188" t="s">
        <v>111</v>
      </c>
      <c r="D127" s="203" t="s">
        <v>27</v>
      </c>
      <c r="E127" s="203" t="s">
        <v>35</v>
      </c>
      <c r="F127" s="186" t="s">
        <v>179</v>
      </c>
      <c r="G127" s="186"/>
      <c r="H127" s="187">
        <f>H128</f>
        <v>3.8</v>
      </c>
    </row>
    <row r="128" spans="2:8" s="174" customFormat="1" ht="36" customHeight="1">
      <c r="B128" s="182"/>
      <c r="C128" s="188" t="s">
        <v>269</v>
      </c>
      <c r="D128" s="203" t="s">
        <v>27</v>
      </c>
      <c r="E128" s="203" t="s">
        <v>35</v>
      </c>
      <c r="F128" s="186" t="s">
        <v>179</v>
      </c>
      <c r="G128" s="186" t="s">
        <v>82</v>
      </c>
      <c r="H128" s="187">
        <f>'прил 6 (ведом)'!I36</f>
        <v>3.8</v>
      </c>
    </row>
    <row r="129" spans="2:8" s="174" customFormat="1" ht="15">
      <c r="B129" s="184"/>
      <c r="C129" s="189" t="s">
        <v>185</v>
      </c>
      <c r="D129" s="203" t="s">
        <v>27</v>
      </c>
      <c r="E129" s="203" t="s">
        <v>35</v>
      </c>
      <c r="F129" s="186" t="s">
        <v>186</v>
      </c>
      <c r="G129" s="203"/>
      <c r="H129" s="187">
        <f>H130</f>
        <v>5</v>
      </c>
    </row>
    <row r="130" spans="2:8" s="196" customFormat="1" ht="21" customHeight="1">
      <c r="B130" s="182"/>
      <c r="C130" s="189" t="s">
        <v>114</v>
      </c>
      <c r="D130" s="186" t="s">
        <v>28</v>
      </c>
      <c r="E130" s="186" t="s">
        <v>29</v>
      </c>
      <c r="F130" s="186" t="s">
        <v>187</v>
      </c>
      <c r="G130" s="203"/>
      <c r="H130" s="187">
        <f>H131</f>
        <v>5</v>
      </c>
    </row>
    <row r="131" spans="2:8" s="196" customFormat="1" ht="35.25" customHeight="1">
      <c r="B131" s="180"/>
      <c r="C131" s="188" t="s">
        <v>269</v>
      </c>
      <c r="D131" s="186" t="s">
        <v>28</v>
      </c>
      <c r="E131" s="186" t="s">
        <v>29</v>
      </c>
      <c r="F131" s="186" t="s">
        <v>187</v>
      </c>
      <c r="G131" s="203" t="s">
        <v>82</v>
      </c>
      <c r="H131" s="187">
        <f>'прил 6 (ведом)'!I48</f>
        <v>5</v>
      </c>
    </row>
    <row r="132" spans="2:8" s="174" customFormat="1" ht="37.5" customHeight="1">
      <c r="B132" s="182"/>
      <c r="C132" s="189" t="s">
        <v>268</v>
      </c>
      <c r="D132" s="186" t="s">
        <v>27</v>
      </c>
      <c r="E132" s="186" t="s">
        <v>31</v>
      </c>
      <c r="F132" s="186" t="s">
        <v>188</v>
      </c>
      <c r="G132" s="203"/>
      <c r="H132" s="187">
        <f>H133</f>
        <v>47.2</v>
      </c>
    </row>
    <row r="133" spans="2:8" s="174" customFormat="1" ht="20.25" customHeight="1">
      <c r="B133" s="184"/>
      <c r="C133" s="189" t="s">
        <v>115</v>
      </c>
      <c r="D133" s="186" t="s">
        <v>27</v>
      </c>
      <c r="E133" s="186" t="s">
        <v>31</v>
      </c>
      <c r="F133" s="186" t="s">
        <v>189</v>
      </c>
      <c r="G133" s="203"/>
      <c r="H133" s="187">
        <f>H134</f>
        <v>47.2</v>
      </c>
    </row>
    <row r="134" spans="2:8" s="174" customFormat="1" ht="35.25" customHeight="1">
      <c r="B134" s="182"/>
      <c r="C134" s="188" t="s">
        <v>269</v>
      </c>
      <c r="D134" s="186" t="s">
        <v>27</v>
      </c>
      <c r="E134" s="186" t="s">
        <v>31</v>
      </c>
      <c r="F134" s="186" t="s">
        <v>189</v>
      </c>
      <c r="G134" s="203" t="s">
        <v>82</v>
      </c>
      <c r="H134" s="187">
        <f>'прил 6 (ведом)'!I55</f>
        <v>47.2</v>
      </c>
    </row>
    <row r="135" spans="2:8" s="174" customFormat="1" ht="30.75" hidden="1">
      <c r="B135" s="184"/>
      <c r="C135" s="188" t="s">
        <v>170</v>
      </c>
      <c r="D135" s="186" t="s">
        <v>27</v>
      </c>
      <c r="E135" s="186" t="s">
        <v>31</v>
      </c>
      <c r="F135" s="186" t="s">
        <v>190</v>
      </c>
      <c r="G135" s="203"/>
      <c r="H135" s="187">
        <f>H136</f>
        <v>0</v>
      </c>
    </row>
    <row r="136" spans="2:8" s="174" customFormat="1" ht="37.5" customHeight="1" hidden="1">
      <c r="B136" s="182"/>
      <c r="C136" s="189" t="s">
        <v>159</v>
      </c>
      <c r="D136" s="186" t="s">
        <v>27</v>
      </c>
      <c r="E136" s="186" t="s">
        <v>31</v>
      </c>
      <c r="F136" s="186" t="s">
        <v>191</v>
      </c>
      <c r="G136" s="203"/>
      <c r="H136" s="187">
        <f>H137</f>
        <v>0</v>
      </c>
    </row>
    <row r="137" spans="2:8" s="174" customFormat="1" ht="15" hidden="1">
      <c r="B137" s="184"/>
      <c r="C137" s="189" t="s">
        <v>87</v>
      </c>
      <c r="D137" s="186" t="s">
        <v>27</v>
      </c>
      <c r="E137" s="186" t="s">
        <v>31</v>
      </c>
      <c r="F137" s="186" t="s">
        <v>191</v>
      </c>
      <c r="G137" s="203" t="s">
        <v>84</v>
      </c>
      <c r="H137" s="187">
        <f>'прил 6 (ведом)'!I58</f>
        <v>0</v>
      </c>
    </row>
    <row r="138" spans="2:8" s="174" customFormat="1" ht="37.5" customHeight="1">
      <c r="B138" s="182"/>
      <c r="C138" s="188" t="s">
        <v>310</v>
      </c>
      <c r="D138" s="186" t="s">
        <v>27</v>
      </c>
      <c r="E138" s="186" t="s">
        <v>31</v>
      </c>
      <c r="F138" s="186" t="s">
        <v>309</v>
      </c>
      <c r="G138" s="203"/>
      <c r="H138" s="187">
        <v>263</v>
      </c>
    </row>
    <row r="139" spans="2:8" s="174" customFormat="1" ht="38.25" customHeight="1">
      <c r="B139" s="184"/>
      <c r="C139" s="188" t="s">
        <v>311</v>
      </c>
      <c r="D139" s="186" t="s">
        <v>27</v>
      </c>
      <c r="E139" s="186" t="s">
        <v>31</v>
      </c>
      <c r="F139" s="186" t="s">
        <v>312</v>
      </c>
      <c r="G139" s="203"/>
      <c r="H139" s="187">
        <v>263</v>
      </c>
    </row>
    <row r="140" spans="2:8" s="174" customFormat="1" ht="35.25" customHeight="1">
      <c r="B140" s="182"/>
      <c r="C140" s="188" t="s">
        <v>269</v>
      </c>
      <c r="D140" s="186" t="s">
        <v>27</v>
      </c>
      <c r="E140" s="186" t="s">
        <v>31</v>
      </c>
      <c r="F140" s="186" t="s">
        <v>312</v>
      </c>
      <c r="G140" s="203" t="s">
        <v>82</v>
      </c>
      <c r="H140" s="187">
        <v>263</v>
      </c>
    </row>
    <row r="141" spans="2:8" s="174" customFormat="1" ht="24.75" customHeight="1">
      <c r="B141" s="180">
        <v>10</v>
      </c>
      <c r="C141" s="198" t="s">
        <v>155</v>
      </c>
      <c r="D141" s="182" t="s">
        <v>27</v>
      </c>
      <c r="E141" s="182" t="s">
        <v>19</v>
      </c>
      <c r="F141" s="182" t="s">
        <v>169</v>
      </c>
      <c r="G141" s="186"/>
      <c r="H141" s="183">
        <f>H142</f>
        <v>25</v>
      </c>
    </row>
    <row r="142" spans="2:8" s="174" customFormat="1" ht="18.75" customHeight="1">
      <c r="B142" s="184"/>
      <c r="C142" s="188" t="s">
        <v>156</v>
      </c>
      <c r="D142" s="186" t="s">
        <v>27</v>
      </c>
      <c r="E142" s="186" t="s">
        <v>19</v>
      </c>
      <c r="F142" s="186" t="s">
        <v>292</v>
      </c>
      <c r="G142" s="186"/>
      <c r="H142" s="187">
        <f>H144</f>
        <v>25</v>
      </c>
    </row>
    <row r="143" spans="2:8" s="174" customFormat="1" ht="18.75" customHeight="1">
      <c r="B143" s="184"/>
      <c r="C143" s="188" t="s">
        <v>170</v>
      </c>
      <c r="D143" s="186" t="s">
        <v>27</v>
      </c>
      <c r="E143" s="186" t="s">
        <v>19</v>
      </c>
      <c r="F143" s="186" t="s">
        <v>290</v>
      </c>
      <c r="G143" s="186"/>
      <c r="H143" s="187">
        <f>H145</f>
        <v>25</v>
      </c>
    </row>
    <row r="144" spans="2:8" s="174" customFormat="1" ht="41.25" customHeight="1">
      <c r="B144" s="184"/>
      <c r="C144" s="229" t="s">
        <v>313</v>
      </c>
      <c r="D144" s="186" t="s">
        <v>27</v>
      </c>
      <c r="E144" s="186" t="s">
        <v>19</v>
      </c>
      <c r="F144" s="186" t="s">
        <v>291</v>
      </c>
      <c r="G144" s="186"/>
      <c r="H144" s="187">
        <f>H145</f>
        <v>25</v>
      </c>
    </row>
    <row r="145" spans="2:8" s="174" customFormat="1" ht="15">
      <c r="B145" s="184"/>
      <c r="C145" s="189" t="s">
        <v>87</v>
      </c>
      <c r="D145" s="186" t="s">
        <v>27</v>
      </c>
      <c r="E145" s="186" t="s">
        <v>19</v>
      </c>
      <c r="F145" s="186" t="s">
        <v>291</v>
      </c>
      <c r="G145" s="186" t="s">
        <v>84</v>
      </c>
      <c r="H145" s="187">
        <f>'прил 6 (ведом)'!I18</f>
        <v>25</v>
      </c>
    </row>
    <row r="146" spans="2:8" s="174" customFormat="1" ht="30.75">
      <c r="B146" s="180">
        <v>11</v>
      </c>
      <c r="C146" s="205" t="s">
        <v>112</v>
      </c>
      <c r="D146" s="182" t="s">
        <v>27</v>
      </c>
      <c r="E146" s="182" t="s">
        <v>20</v>
      </c>
      <c r="F146" s="182" t="s">
        <v>180</v>
      </c>
      <c r="G146" s="186"/>
      <c r="H146" s="183">
        <f>H147</f>
        <v>150</v>
      </c>
    </row>
    <row r="147" spans="2:8" s="174" customFormat="1" ht="15">
      <c r="B147" s="184"/>
      <c r="C147" s="188" t="s">
        <v>76</v>
      </c>
      <c r="D147" s="186" t="s">
        <v>27</v>
      </c>
      <c r="E147" s="186" t="s">
        <v>20</v>
      </c>
      <c r="F147" s="186" t="s">
        <v>181</v>
      </c>
      <c r="G147" s="186"/>
      <c r="H147" s="187">
        <f>H148</f>
        <v>150</v>
      </c>
    </row>
    <row r="148" spans="2:8" s="174" customFormat="1" ht="15">
      <c r="B148" s="184"/>
      <c r="C148" s="189" t="s">
        <v>182</v>
      </c>
      <c r="D148" s="186" t="s">
        <v>27</v>
      </c>
      <c r="E148" s="186" t="s">
        <v>20</v>
      </c>
      <c r="F148" s="186" t="s">
        <v>183</v>
      </c>
      <c r="G148" s="186"/>
      <c r="H148" s="187">
        <f>H149</f>
        <v>150</v>
      </c>
    </row>
    <row r="149" spans="2:8" s="174" customFormat="1" ht="15">
      <c r="B149" s="184"/>
      <c r="C149" s="189" t="s">
        <v>34</v>
      </c>
      <c r="D149" s="186" t="s">
        <v>27</v>
      </c>
      <c r="E149" s="186" t="s">
        <v>20</v>
      </c>
      <c r="F149" s="186" t="s">
        <v>184</v>
      </c>
      <c r="G149" s="186"/>
      <c r="H149" s="187">
        <f>H150</f>
        <v>150</v>
      </c>
    </row>
    <row r="150" spans="2:8" s="174" customFormat="1" ht="16.5" customHeight="1">
      <c r="B150" s="184"/>
      <c r="C150" s="188" t="s">
        <v>88</v>
      </c>
      <c r="D150" s="186" t="s">
        <v>27</v>
      </c>
      <c r="E150" s="186" t="s">
        <v>20</v>
      </c>
      <c r="F150" s="186" t="s">
        <v>184</v>
      </c>
      <c r="G150" s="186" t="s">
        <v>83</v>
      </c>
      <c r="H150" s="187">
        <f>'прил 6 (ведом)'!I42</f>
        <v>150</v>
      </c>
    </row>
    <row r="151" spans="1:10" s="209" customFormat="1" ht="18" customHeight="1">
      <c r="A151" s="206"/>
      <c r="B151" s="207"/>
      <c r="C151" s="205" t="s">
        <v>48</v>
      </c>
      <c r="D151" s="208"/>
      <c r="E151" s="208"/>
      <c r="F151" s="208"/>
      <c r="G151" s="208"/>
      <c r="H151" s="183">
        <f>H14+H45+H51+H82+H103+H108+H113+H141+H146+H56+H77</f>
        <v>17054.08138</v>
      </c>
      <c r="J151" s="206"/>
    </row>
    <row r="152" spans="2:8" ht="17.25" hidden="1">
      <c r="B152" s="210"/>
      <c r="C152" s="211"/>
      <c r="D152" s="212"/>
      <c r="E152" s="212"/>
      <c r="F152" s="170"/>
      <c r="G152" s="212"/>
      <c r="H152" s="213"/>
    </row>
    <row r="153" spans="2:8" ht="18">
      <c r="B153" s="214" t="s">
        <v>127</v>
      </c>
      <c r="C153" s="215"/>
      <c r="D153" s="216"/>
      <c r="E153" s="216"/>
      <c r="F153" s="216"/>
      <c r="G153" s="216"/>
      <c r="H153" s="216"/>
    </row>
    <row r="154" spans="2:8" ht="18">
      <c r="B154" s="216" t="s">
        <v>66</v>
      </c>
      <c r="C154" s="217"/>
      <c r="D154" s="216"/>
      <c r="E154" s="216"/>
      <c r="F154" s="252" t="s">
        <v>128</v>
      </c>
      <c r="G154" s="252"/>
      <c r="H154" s="252"/>
    </row>
    <row r="155" spans="3:8" ht="17.25">
      <c r="C155" s="218"/>
      <c r="H155" s="219"/>
    </row>
  </sheetData>
  <sheetProtection/>
  <mergeCells count="11">
    <mergeCell ref="G11:G12"/>
    <mergeCell ref="C1:H1"/>
    <mergeCell ref="C2:H2"/>
    <mergeCell ref="F154:H154"/>
    <mergeCell ref="C4:H4"/>
    <mergeCell ref="C5:H5"/>
    <mergeCell ref="H11:H12"/>
    <mergeCell ref="B8:H8"/>
    <mergeCell ref="B11:B12"/>
    <mergeCell ref="C11:C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3"/>
  <rowBreaks count="2" manualBreakCount="2">
    <brk id="46" max="7" man="1"/>
    <brk id="8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Q202"/>
  <sheetViews>
    <sheetView view="pageBreakPreview" zoomScale="75" zoomScaleSheetLayoutView="75" zoomScalePageLayoutView="0" workbookViewId="0" topLeftCell="B1">
      <selection activeCell="C2" sqref="C2:I2"/>
    </sheetView>
  </sheetViews>
  <sheetFormatPr defaultColWidth="9.125" defaultRowHeight="12.75"/>
  <cols>
    <col min="1" max="1" width="6.375" style="97" hidden="1" customWidth="1"/>
    <col min="2" max="2" width="6.375" style="95" customWidth="1"/>
    <col min="3" max="3" width="61.625" style="150" customWidth="1"/>
    <col min="4" max="4" width="6.125" style="95" customWidth="1"/>
    <col min="5" max="5" width="4.875" style="147" customWidth="1"/>
    <col min="6" max="6" width="5.00390625" style="147" customWidth="1"/>
    <col min="7" max="7" width="15.375" style="147" customWidth="1"/>
    <col min="8" max="8" width="6.00390625" style="147" customWidth="1"/>
    <col min="9" max="9" width="13.875" style="151" customWidth="1"/>
    <col min="10" max="10" width="13.50390625" style="97" customWidth="1"/>
    <col min="11" max="11" width="13.875" style="97" customWidth="1"/>
    <col min="12" max="13" width="16.125" style="98" customWidth="1"/>
    <col min="14" max="16384" width="9.125" style="97" customWidth="1"/>
  </cols>
  <sheetData>
    <row r="1" spans="3:17" ht="22.5" customHeight="1">
      <c r="C1" s="265" t="s">
        <v>321</v>
      </c>
      <c r="D1" s="265"/>
      <c r="E1" s="265"/>
      <c r="F1" s="265"/>
      <c r="G1" s="265"/>
      <c r="H1" s="265"/>
      <c r="I1" s="265"/>
      <c r="J1" s="96"/>
      <c r="K1" s="96"/>
      <c r="L1" s="96"/>
      <c r="M1" s="96"/>
      <c r="N1" s="96"/>
      <c r="O1" s="96"/>
      <c r="P1" s="96"/>
      <c r="Q1" s="96"/>
    </row>
    <row r="2" spans="3:9" ht="18.75" customHeight="1">
      <c r="C2" s="266" t="s">
        <v>324</v>
      </c>
      <c r="D2" s="266"/>
      <c r="E2" s="266"/>
      <c r="F2" s="266"/>
      <c r="G2" s="266"/>
      <c r="H2" s="266"/>
      <c r="I2" s="266"/>
    </row>
    <row r="3" spans="3:9" ht="18.75" customHeight="1">
      <c r="C3" s="99"/>
      <c r="D3" s="99"/>
      <c r="E3" s="99"/>
      <c r="F3" s="99"/>
      <c r="G3" s="99"/>
      <c r="H3" s="99"/>
      <c r="I3" s="99"/>
    </row>
    <row r="4" spans="3:17" ht="22.5" customHeight="1">
      <c r="C4" s="265" t="s">
        <v>145</v>
      </c>
      <c r="D4" s="265"/>
      <c r="E4" s="265"/>
      <c r="F4" s="265"/>
      <c r="G4" s="265"/>
      <c r="H4" s="265"/>
      <c r="I4" s="265"/>
      <c r="J4" s="96"/>
      <c r="K4" s="96"/>
      <c r="L4" s="96"/>
      <c r="M4" s="96"/>
      <c r="N4" s="96"/>
      <c r="O4" s="96"/>
      <c r="P4" s="96"/>
      <c r="Q4" s="96"/>
    </row>
    <row r="5" spans="3:9" ht="18.75" customHeight="1">
      <c r="C5" s="266" t="s">
        <v>294</v>
      </c>
      <c r="D5" s="266"/>
      <c r="E5" s="266"/>
      <c r="F5" s="266"/>
      <c r="G5" s="266"/>
      <c r="H5" s="266"/>
      <c r="I5" s="266"/>
    </row>
    <row r="6" spans="2:9" ht="30" customHeight="1">
      <c r="B6" s="100"/>
      <c r="C6" s="262" t="s">
        <v>142</v>
      </c>
      <c r="D6" s="262"/>
      <c r="E6" s="262"/>
      <c r="F6" s="262"/>
      <c r="G6" s="262"/>
      <c r="H6" s="262"/>
      <c r="I6" s="101"/>
    </row>
    <row r="7" spans="2:9" ht="17.25" customHeight="1">
      <c r="B7" s="100"/>
      <c r="C7" s="262" t="s">
        <v>168</v>
      </c>
      <c r="D7" s="262"/>
      <c r="E7" s="262"/>
      <c r="F7" s="262"/>
      <c r="G7" s="262"/>
      <c r="H7" s="262"/>
      <c r="I7" s="101"/>
    </row>
    <row r="8" spans="2:10" s="106" customFormat="1" ht="15.75">
      <c r="B8" s="102"/>
      <c r="C8" s="103"/>
      <c r="D8" s="104"/>
      <c r="E8" s="104"/>
      <c r="F8" s="104"/>
      <c r="G8" s="104"/>
      <c r="H8" s="264" t="s">
        <v>64</v>
      </c>
      <c r="I8" s="264"/>
      <c r="J8" s="105"/>
    </row>
    <row r="9" spans="2:9" s="111" customFormat="1" ht="31.5" customHeight="1">
      <c r="B9" s="107" t="s">
        <v>58</v>
      </c>
      <c r="C9" s="108" t="s">
        <v>45</v>
      </c>
      <c r="D9" s="109" t="s">
        <v>63</v>
      </c>
      <c r="E9" s="109" t="s">
        <v>23</v>
      </c>
      <c r="F9" s="109" t="s">
        <v>24</v>
      </c>
      <c r="G9" s="109" t="s">
        <v>25</v>
      </c>
      <c r="H9" s="109" t="s">
        <v>26</v>
      </c>
      <c r="I9" s="110" t="s">
        <v>16</v>
      </c>
    </row>
    <row r="10" spans="2:9" s="106" customFormat="1" ht="15.75">
      <c r="B10" s="112">
        <v>1</v>
      </c>
      <c r="C10" s="113">
        <v>2</v>
      </c>
      <c r="D10" s="114" t="s">
        <v>39</v>
      </c>
      <c r="E10" s="114" t="s">
        <v>59</v>
      </c>
      <c r="F10" s="114" t="s">
        <v>40</v>
      </c>
      <c r="G10" s="114" t="s">
        <v>41</v>
      </c>
      <c r="H10" s="114" t="s">
        <v>42</v>
      </c>
      <c r="I10" s="115">
        <v>8</v>
      </c>
    </row>
    <row r="11" spans="2:9" s="106" customFormat="1" ht="31.5">
      <c r="B11" s="116">
        <v>1</v>
      </c>
      <c r="C11" s="117" t="s">
        <v>143</v>
      </c>
      <c r="D11" s="118"/>
      <c r="E11" s="118"/>
      <c r="F11" s="118"/>
      <c r="G11" s="118"/>
      <c r="H11" s="118"/>
      <c r="I11" s="119">
        <v>25</v>
      </c>
    </row>
    <row r="12" spans="2:9" s="106" customFormat="1" ht="15.75">
      <c r="B12" s="116"/>
      <c r="C12" s="120" t="s">
        <v>37</v>
      </c>
      <c r="D12" s="121" t="s">
        <v>141</v>
      </c>
      <c r="E12" s="121" t="s">
        <v>27</v>
      </c>
      <c r="F12" s="122"/>
      <c r="G12" s="122"/>
      <c r="H12" s="122"/>
      <c r="I12" s="123">
        <v>25</v>
      </c>
    </row>
    <row r="13" spans="2:9" s="106" customFormat="1" ht="47.25">
      <c r="B13" s="124"/>
      <c r="C13" s="125" t="s">
        <v>32</v>
      </c>
      <c r="D13" s="113" t="s">
        <v>141</v>
      </c>
      <c r="E13" s="121" t="s">
        <v>27</v>
      </c>
      <c r="F13" s="121" t="s">
        <v>19</v>
      </c>
      <c r="G13" s="121"/>
      <c r="H13" s="121"/>
      <c r="I13" s="123">
        <v>25</v>
      </c>
    </row>
    <row r="14" spans="2:9" s="106" customFormat="1" ht="21" customHeight="1">
      <c r="B14" s="124"/>
      <c r="C14" s="125" t="s">
        <v>155</v>
      </c>
      <c r="D14" s="113" t="s">
        <v>141</v>
      </c>
      <c r="E14" s="121" t="s">
        <v>27</v>
      </c>
      <c r="F14" s="121" t="s">
        <v>19</v>
      </c>
      <c r="G14" s="121" t="s">
        <v>169</v>
      </c>
      <c r="H14" s="121"/>
      <c r="I14" s="123">
        <v>25</v>
      </c>
    </row>
    <row r="15" spans="2:9" s="106" customFormat="1" ht="20.25" customHeight="1">
      <c r="B15" s="124"/>
      <c r="C15" s="120" t="s">
        <v>156</v>
      </c>
      <c r="D15" s="113" t="s">
        <v>141</v>
      </c>
      <c r="E15" s="121" t="s">
        <v>27</v>
      </c>
      <c r="F15" s="121" t="s">
        <v>19</v>
      </c>
      <c r="G15" s="121" t="s">
        <v>289</v>
      </c>
      <c r="H15" s="121"/>
      <c r="I15" s="123">
        <v>25</v>
      </c>
    </row>
    <row r="16" spans="2:9" s="106" customFormat="1" ht="37.5" customHeight="1">
      <c r="B16" s="124"/>
      <c r="C16" s="120" t="s">
        <v>170</v>
      </c>
      <c r="D16" s="113" t="s">
        <v>141</v>
      </c>
      <c r="E16" s="121" t="s">
        <v>27</v>
      </c>
      <c r="F16" s="121" t="s">
        <v>19</v>
      </c>
      <c r="G16" s="121" t="s">
        <v>290</v>
      </c>
      <c r="H16" s="121"/>
      <c r="I16" s="123">
        <v>25</v>
      </c>
    </row>
    <row r="17" spans="2:9" s="106" customFormat="1" ht="30.75" customHeight="1">
      <c r="B17" s="124"/>
      <c r="C17" s="229" t="s">
        <v>313</v>
      </c>
      <c r="D17" s="113" t="s">
        <v>141</v>
      </c>
      <c r="E17" s="121" t="s">
        <v>27</v>
      </c>
      <c r="F17" s="121" t="s">
        <v>19</v>
      </c>
      <c r="G17" s="121" t="s">
        <v>291</v>
      </c>
      <c r="H17" s="121"/>
      <c r="I17" s="123">
        <v>25</v>
      </c>
    </row>
    <row r="18" spans="2:9" s="106" customFormat="1" ht="15.75">
      <c r="B18" s="124"/>
      <c r="C18" s="125" t="s">
        <v>87</v>
      </c>
      <c r="D18" s="113" t="s">
        <v>141</v>
      </c>
      <c r="E18" s="121" t="s">
        <v>27</v>
      </c>
      <c r="F18" s="121" t="s">
        <v>19</v>
      </c>
      <c r="G18" s="121" t="s">
        <v>291</v>
      </c>
      <c r="H18" s="121" t="s">
        <v>84</v>
      </c>
      <c r="I18" s="123">
        <v>25</v>
      </c>
    </row>
    <row r="19" spans="2:9" s="128" customFormat="1" ht="31.5">
      <c r="B19" s="126">
        <v>2</v>
      </c>
      <c r="C19" s="127" t="s">
        <v>90</v>
      </c>
      <c r="D19" s="117" t="s">
        <v>68</v>
      </c>
      <c r="E19" s="122"/>
      <c r="F19" s="122"/>
      <c r="G19" s="122"/>
      <c r="H19" s="122"/>
      <c r="I19" s="123">
        <f>I20+I59+I66+I89+I120+I149+I156+I190</f>
        <v>17029.08138</v>
      </c>
    </row>
    <row r="20" spans="2:9" s="128" customFormat="1" ht="15.75">
      <c r="B20" s="126"/>
      <c r="C20" s="120" t="s">
        <v>37</v>
      </c>
      <c r="D20" s="113" t="s">
        <v>68</v>
      </c>
      <c r="E20" s="121" t="s">
        <v>27</v>
      </c>
      <c r="F20" s="121"/>
      <c r="G20" s="121"/>
      <c r="H20" s="121"/>
      <c r="I20" s="123">
        <f>I21+I27+I37+I43</f>
        <v>5286.9</v>
      </c>
    </row>
    <row r="21" spans="2:9" s="128" customFormat="1" ht="47.25">
      <c r="B21" s="126"/>
      <c r="C21" s="120" t="s">
        <v>69</v>
      </c>
      <c r="D21" s="113" t="s">
        <v>68</v>
      </c>
      <c r="E21" s="121" t="s">
        <v>27</v>
      </c>
      <c r="F21" s="121" t="s">
        <v>28</v>
      </c>
      <c r="G21" s="121"/>
      <c r="H21" s="121"/>
      <c r="I21" s="123">
        <f>I22</f>
        <v>672.4</v>
      </c>
    </row>
    <row r="22" spans="2:9" s="128" customFormat="1" ht="47.25">
      <c r="B22" s="126"/>
      <c r="C22" s="125" t="s">
        <v>148</v>
      </c>
      <c r="D22" s="113" t="s">
        <v>68</v>
      </c>
      <c r="E22" s="121" t="s">
        <v>27</v>
      </c>
      <c r="F22" s="121" t="s">
        <v>28</v>
      </c>
      <c r="G22" s="121" t="s">
        <v>171</v>
      </c>
      <c r="H22" s="121"/>
      <c r="I22" s="123">
        <f>I23</f>
        <v>672.4</v>
      </c>
    </row>
    <row r="23" spans="2:9" s="106" customFormat="1" ht="23.25" customHeight="1">
      <c r="B23" s="124"/>
      <c r="C23" s="125" t="s">
        <v>105</v>
      </c>
      <c r="D23" s="113" t="s">
        <v>68</v>
      </c>
      <c r="E23" s="121" t="s">
        <v>27</v>
      </c>
      <c r="F23" s="121" t="s">
        <v>28</v>
      </c>
      <c r="G23" s="121" t="s">
        <v>172</v>
      </c>
      <c r="H23" s="121"/>
      <c r="I23" s="123">
        <f>I24</f>
        <v>672.4</v>
      </c>
    </row>
    <row r="24" spans="2:9" s="106" customFormat="1" ht="31.5">
      <c r="B24" s="124"/>
      <c r="C24" s="120" t="s">
        <v>173</v>
      </c>
      <c r="D24" s="113" t="s">
        <v>68</v>
      </c>
      <c r="E24" s="121" t="s">
        <v>27</v>
      </c>
      <c r="F24" s="121" t="s">
        <v>28</v>
      </c>
      <c r="G24" s="121" t="s">
        <v>174</v>
      </c>
      <c r="H24" s="121"/>
      <c r="I24" s="123">
        <f>I25</f>
        <v>672.4</v>
      </c>
    </row>
    <row r="25" spans="2:9" s="106" customFormat="1" ht="31.5">
      <c r="B25" s="124"/>
      <c r="C25" s="120" t="s">
        <v>74</v>
      </c>
      <c r="D25" s="113" t="s">
        <v>68</v>
      </c>
      <c r="E25" s="121" t="s">
        <v>27</v>
      </c>
      <c r="F25" s="121" t="s">
        <v>28</v>
      </c>
      <c r="G25" s="121" t="s">
        <v>175</v>
      </c>
      <c r="H25" s="121"/>
      <c r="I25" s="123">
        <f>I26</f>
        <v>672.4</v>
      </c>
    </row>
    <row r="26" spans="2:9" s="106" customFormat="1" ht="67.5" customHeight="1">
      <c r="B26" s="124"/>
      <c r="C26" s="120" t="s">
        <v>85</v>
      </c>
      <c r="D26" s="113" t="s">
        <v>68</v>
      </c>
      <c r="E26" s="121" t="s">
        <v>27</v>
      </c>
      <c r="F26" s="121" t="s">
        <v>28</v>
      </c>
      <c r="G26" s="121" t="s">
        <v>175</v>
      </c>
      <c r="H26" s="121" t="s">
        <v>81</v>
      </c>
      <c r="I26" s="123">
        <v>672.4</v>
      </c>
    </row>
    <row r="27" spans="2:9" s="106" customFormat="1" ht="49.5" customHeight="1">
      <c r="B27" s="124"/>
      <c r="C27" s="125" t="s">
        <v>60</v>
      </c>
      <c r="D27" s="113" t="s">
        <v>68</v>
      </c>
      <c r="E27" s="121" t="s">
        <v>27</v>
      </c>
      <c r="F27" s="121" t="s">
        <v>31</v>
      </c>
      <c r="G27" s="121"/>
      <c r="H27" s="121"/>
      <c r="I27" s="123">
        <f>I28</f>
        <v>4412.3</v>
      </c>
    </row>
    <row r="28" spans="2:9" s="106" customFormat="1" ht="39" customHeight="1">
      <c r="B28" s="124"/>
      <c r="C28" s="125" t="s">
        <v>148</v>
      </c>
      <c r="D28" s="113" t="s">
        <v>68</v>
      </c>
      <c r="E28" s="121" t="s">
        <v>27</v>
      </c>
      <c r="F28" s="121" t="s">
        <v>31</v>
      </c>
      <c r="G28" s="121" t="s">
        <v>171</v>
      </c>
      <c r="H28" s="121"/>
      <c r="I28" s="123">
        <f>I29</f>
        <v>4412.3</v>
      </c>
    </row>
    <row r="29" spans="2:9" s="106" customFormat="1" ht="25.5" customHeight="1">
      <c r="B29" s="124"/>
      <c r="C29" s="125" t="s">
        <v>105</v>
      </c>
      <c r="D29" s="113" t="s">
        <v>68</v>
      </c>
      <c r="E29" s="121" t="s">
        <v>27</v>
      </c>
      <c r="F29" s="121" t="s">
        <v>31</v>
      </c>
      <c r="G29" s="121" t="s">
        <v>172</v>
      </c>
      <c r="H29" s="121"/>
      <c r="I29" s="123">
        <f>I30</f>
        <v>4412.3</v>
      </c>
    </row>
    <row r="30" spans="2:9" s="106" customFormat="1" ht="31.5">
      <c r="B30" s="124"/>
      <c r="C30" s="120" t="s">
        <v>176</v>
      </c>
      <c r="D30" s="113" t="s">
        <v>68</v>
      </c>
      <c r="E30" s="121" t="s">
        <v>27</v>
      </c>
      <c r="F30" s="121" t="s">
        <v>31</v>
      </c>
      <c r="G30" s="121" t="s">
        <v>177</v>
      </c>
      <c r="H30" s="121"/>
      <c r="I30" s="123">
        <f>I31+I35</f>
        <v>4412.3</v>
      </c>
    </row>
    <row r="31" spans="2:9" s="106" customFormat="1" ht="31.5">
      <c r="B31" s="124"/>
      <c r="C31" s="120" t="s">
        <v>74</v>
      </c>
      <c r="D31" s="113" t="s">
        <v>68</v>
      </c>
      <c r="E31" s="121" t="s">
        <v>27</v>
      </c>
      <c r="F31" s="121" t="s">
        <v>31</v>
      </c>
      <c r="G31" s="121" t="s">
        <v>178</v>
      </c>
      <c r="H31" s="121"/>
      <c r="I31" s="123">
        <f>I32+I33+I34</f>
        <v>4408.5</v>
      </c>
    </row>
    <row r="32" spans="2:9" s="106" customFormat="1" ht="69" customHeight="1">
      <c r="B32" s="124"/>
      <c r="C32" s="120" t="s">
        <v>85</v>
      </c>
      <c r="D32" s="113" t="s">
        <v>68</v>
      </c>
      <c r="E32" s="121" t="s">
        <v>27</v>
      </c>
      <c r="F32" s="121" t="s">
        <v>31</v>
      </c>
      <c r="G32" s="121" t="s">
        <v>178</v>
      </c>
      <c r="H32" s="121" t="s">
        <v>81</v>
      </c>
      <c r="I32" s="123">
        <v>3401.8</v>
      </c>
    </row>
    <row r="33" spans="2:9" s="106" customFormat="1" ht="33.75" customHeight="1">
      <c r="B33" s="124"/>
      <c r="C33" s="120" t="s">
        <v>267</v>
      </c>
      <c r="D33" s="113" t="s">
        <v>68</v>
      </c>
      <c r="E33" s="121" t="s">
        <v>27</v>
      </c>
      <c r="F33" s="121" t="s">
        <v>31</v>
      </c>
      <c r="G33" s="121" t="s">
        <v>178</v>
      </c>
      <c r="H33" s="121" t="s">
        <v>82</v>
      </c>
      <c r="I33" s="123">
        <v>931</v>
      </c>
    </row>
    <row r="34" spans="2:9" s="106" customFormat="1" ht="15.75">
      <c r="B34" s="124"/>
      <c r="C34" s="120" t="s">
        <v>88</v>
      </c>
      <c r="D34" s="113" t="s">
        <v>68</v>
      </c>
      <c r="E34" s="121" t="s">
        <v>27</v>
      </c>
      <c r="F34" s="121" t="s">
        <v>31</v>
      </c>
      <c r="G34" s="121" t="s">
        <v>178</v>
      </c>
      <c r="H34" s="121" t="s">
        <v>83</v>
      </c>
      <c r="I34" s="123">
        <v>75.7</v>
      </c>
    </row>
    <row r="35" spans="2:9" s="106" customFormat="1" ht="47.25">
      <c r="B35" s="124"/>
      <c r="C35" s="120" t="s">
        <v>111</v>
      </c>
      <c r="D35" s="113" t="s">
        <v>68</v>
      </c>
      <c r="E35" s="121" t="s">
        <v>27</v>
      </c>
      <c r="F35" s="121" t="s">
        <v>31</v>
      </c>
      <c r="G35" s="121" t="s">
        <v>179</v>
      </c>
      <c r="H35" s="121"/>
      <c r="I35" s="123">
        <v>3.8</v>
      </c>
    </row>
    <row r="36" spans="2:9" s="106" customFormat="1" ht="31.5">
      <c r="B36" s="124"/>
      <c r="C36" s="120" t="s">
        <v>267</v>
      </c>
      <c r="D36" s="113" t="s">
        <v>68</v>
      </c>
      <c r="E36" s="121" t="s">
        <v>27</v>
      </c>
      <c r="F36" s="121" t="s">
        <v>31</v>
      </c>
      <c r="G36" s="121" t="s">
        <v>179</v>
      </c>
      <c r="H36" s="121" t="s">
        <v>82</v>
      </c>
      <c r="I36" s="123">
        <v>3.8</v>
      </c>
    </row>
    <row r="37" spans="2:9" s="106" customFormat="1" ht="15.75">
      <c r="B37" s="124"/>
      <c r="C37" s="120" t="s">
        <v>52</v>
      </c>
      <c r="D37" s="113" t="s">
        <v>68</v>
      </c>
      <c r="E37" s="121" t="s">
        <v>27</v>
      </c>
      <c r="F37" s="121" t="s">
        <v>20</v>
      </c>
      <c r="G37" s="121"/>
      <c r="H37" s="121"/>
      <c r="I37" s="123">
        <f>I38</f>
        <v>150</v>
      </c>
    </row>
    <row r="38" spans="2:9" s="106" customFormat="1" ht="31.5">
      <c r="B38" s="124"/>
      <c r="C38" s="120" t="s">
        <v>112</v>
      </c>
      <c r="D38" s="113" t="s">
        <v>68</v>
      </c>
      <c r="E38" s="121" t="s">
        <v>27</v>
      </c>
      <c r="F38" s="121" t="s">
        <v>20</v>
      </c>
      <c r="G38" s="121" t="s">
        <v>180</v>
      </c>
      <c r="H38" s="121"/>
      <c r="I38" s="123">
        <f>I39</f>
        <v>150</v>
      </c>
    </row>
    <row r="39" spans="2:9" s="106" customFormat="1" ht="15.75">
      <c r="B39" s="124"/>
      <c r="C39" s="120" t="s">
        <v>76</v>
      </c>
      <c r="D39" s="113" t="s">
        <v>68</v>
      </c>
      <c r="E39" s="121" t="s">
        <v>27</v>
      </c>
      <c r="F39" s="121" t="s">
        <v>20</v>
      </c>
      <c r="G39" s="121" t="s">
        <v>181</v>
      </c>
      <c r="H39" s="121"/>
      <c r="I39" s="123">
        <f>I40</f>
        <v>150</v>
      </c>
    </row>
    <row r="40" spans="2:9" s="106" customFormat="1" ht="15.75">
      <c r="B40" s="124"/>
      <c r="C40" s="125" t="s">
        <v>182</v>
      </c>
      <c r="D40" s="113" t="s">
        <v>68</v>
      </c>
      <c r="E40" s="121" t="s">
        <v>27</v>
      </c>
      <c r="F40" s="121" t="s">
        <v>20</v>
      </c>
      <c r="G40" s="121" t="s">
        <v>183</v>
      </c>
      <c r="H40" s="121"/>
      <c r="I40" s="123">
        <f>I41</f>
        <v>150</v>
      </c>
    </row>
    <row r="41" spans="2:9" s="106" customFormat="1" ht="15.75">
      <c r="B41" s="124"/>
      <c r="C41" s="125" t="s">
        <v>34</v>
      </c>
      <c r="D41" s="113" t="s">
        <v>68</v>
      </c>
      <c r="E41" s="121" t="s">
        <v>27</v>
      </c>
      <c r="F41" s="121" t="s">
        <v>20</v>
      </c>
      <c r="G41" s="121" t="s">
        <v>184</v>
      </c>
      <c r="H41" s="121"/>
      <c r="I41" s="123">
        <f>I42</f>
        <v>150</v>
      </c>
    </row>
    <row r="42" spans="2:9" s="232" customFormat="1" ht="15.75">
      <c r="B42" s="230"/>
      <c r="C42" s="120" t="s">
        <v>88</v>
      </c>
      <c r="D42" s="113" t="s">
        <v>68</v>
      </c>
      <c r="E42" s="121" t="s">
        <v>27</v>
      </c>
      <c r="F42" s="121" t="s">
        <v>20</v>
      </c>
      <c r="G42" s="121" t="s">
        <v>184</v>
      </c>
      <c r="H42" s="121" t="s">
        <v>83</v>
      </c>
      <c r="I42" s="123">
        <v>150</v>
      </c>
    </row>
    <row r="43" spans="2:9" s="106" customFormat="1" ht="15.75">
      <c r="B43" s="124"/>
      <c r="C43" s="125" t="s">
        <v>53</v>
      </c>
      <c r="D43" s="113" t="s">
        <v>68</v>
      </c>
      <c r="E43" s="121" t="s">
        <v>27</v>
      </c>
      <c r="F43" s="121" t="s">
        <v>35</v>
      </c>
      <c r="G43" s="121"/>
      <c r="H43" s="121"/>
      <c r="I43" s="123">
        <v>52.2</v>
      </c>
    </row>
    <row r="44" spans="2:9" s="106" customFormat="1" ht="39" customHeight="1">
      <c r="B44" s="124"/>
      <c r="C44" s="125" t="s">
        <v>148</v>
      </c>
      <c r="D44" s="113" t="s">
        <v>68</v>
      </c>
      <c r="E44" s="129" t="s">
        <v>27</v>
      </c>
      <c r="F44" s="129" t="s">
        <v>35</v>
      </c>
      <c r="G44" s="121" t="s">
        <v>171</v>
      </c>
      <c r="H44" s="129"/>
      <c r="I44" s="123">
        <v>52.2</v>
      </c>
    </row>
    <row r="45" spans="2:9" s="106" customFormat="1" ht="23.25" customHeight="1">
      <c r="B45" s="124"/>
      <c r="C45" s="125" t="s">
        <v>105</v>
      </c>
      <c r="D45" s="113" t="s">
        <v>68</v>
      </c>
      <c r="E45" s="129" t="s">
        <v>27</v>
      </c>
      <c r="F45" s="129" t="s">
        <v>35</v>
      </c>
      <c r="G45" s="121" t="s">
        <v>172</v>
      </c>
      <c r="H45" s="129"/>
      <c r="I45" s="123">
        <v>52.2</v>
      </c>
    </row>
    <row r="46" spans="2:9" s="106" customFormat="1" ht="21.75" customHeight="1">
      <c r="B46" s="124"/>
      <c r="C46" s="125" t="s">
        <v>185</v>
      </c>
      <c r="D46" s="113" t="s">
        <v>68</v>
      </c>
      <c r="E46" s="129" t="s">
        <v>27</v>
      </c>
      <c r="F46" s="129" t="s">
        <v>35</v>
      </c>
      <c r="G46" s="121" t="s">
        <v>186</v>
      </c>
      <c r="H46" s="129"/>
      <c r="I46" s="123">
        <v>5</v>
      </c>
    </row>
    <row r="47" spans="2:9" s="106" customFormat="1" ht="39" customHeight="1">
      <c r="B47" s="124"/>
      <c r="C47" s="125" t="s">
        <v>114</v>
      </c>
      <c r="D47" s="113" t="s">
        <v>68</v>
      </c>
      <c r="E47" s="129" t="s">
        <v>27</v>
      </c>
      <c r="F47" s="129" t="s">
        <v>35</v>
      </c>
      <c r="G47" s="121" t="s">
        <v>187</v>
      </c>
      <c r="H47" s="129"/>
      <c r="I47" s="123">
        <v>5</v>
      </c>
    </row>
    <row r="48" spans="2:9" s="106" customFormat="1" ht="34.5" customHeight="1">
      <c r="B48" s="124"/>
      <c r="C48" s="120" t="s">
        <v>267</v>
      </c>
      <c r="D48" s="113" t="s">
        <v>68</v>
      </c>
      <c r="E48" s="129" t="s">
        <v>27</v>
      </c>
      <c r="F48" s="129" t="s">
        <v>35</v>
      </c>
      <c r="G48" s="121" t="s">
        <v>187</v>
      </c>
      <c r="H48" s="129" t="s">
        <v>82</v>
      </c>
      <c r="I48" s="123">
        <v>5</v>
      </c>
    </row>
    <row r="49" spans="2:9" s="106" customFormat="1" ht="20.25" customHeight="1" hidden="1">
      <c r="B49" s="124"/>
      <c r="C49" s="120" t="s">
        <v>110</v>
      </c>
      <c r="D49" s="113" t="s">
        <v>68</v>
      </c>
      <c r="E49" s="129" t="s">
        <v>27</v>
      </c>
      <c r="F49" s="129" t="s">
        <v>35</v>
      </c>
      <c r="G49" s="121" t="s">
        <v>93</v>
      </c>
      <c r="H49" s="129"/>
      <c r="I49" s="123">
        <v>0</v>
      </c>
    </row>
    <row r="50" spans="2:9" s="106" customFormat="1" ht="26.25" customHeight="1" hidden="1">
      <c r="B50" s="124"/>
      <c r="C50" s="120" t="s">
        <v>105</v>
      </c>
      <c r="D50" s="113" t="s">
        <v>68</v>
      </c>
      <c r="E50" s="129" t="s">
        <v>27</v>
      </c>
      <c r="F50" s="129" t="s">
        <v>35</v>
      </c>
      <c r="G50" s="121" t="s">
        <v>92</v>
      </c>
      <c r="H50" s="129"/>
      <c r="I50" s="123">
        <v>0</v>
      </c>
    </row>
    <row r="51" spans="2:9" s="106" customFormat="1" ht="34.5" customHeight="1" hidden="1">
      <c r="B51" s="124"/>
      <c r="C51" s="120" t="s">
        <v>115</v>
      </c>
      <c r="D51" s="113" t="s">
        <v>68</v>
      </c>
      <c r="E51" s="129" t="s">
        <v>27</v>
      </c>
      <c r="F51" s="129" t="s">
        <v>35</v>
      </c>
      <c r="G51" s="121" t="s">
        <v>94</v>
      </c>
      <c r="H51" s="129"/>
      <c r="I51" s="123">
        <v>0</v>
      </c>
    </row>
    <row r="52" spans="2:9" s="106" customFormat="1" ht="19.5" customHeight="1" hidden="1">
      <c r="B52" s="124"/>
      <c r="C52" s="120" t="s">
        <v>116</v>
      </c>
      <c r="D52" s="113" t="s">
        <v>68</v>
      </c>
      <c r="E52" s="129" t="s">
        <v>27</v>
      </c>
      <c r="F52" s="129" t="s">
        <v>35</v>
      </c>
      <c r="G52" s="121" t="s">
        <v>94</v>
      </c>
      <c r="H52" s="129" t="s">
        <v>95</v>
      </c>
      <c r="I52" s="123">
        <v>0</v>
      </c>
    </row>
    <row r="53" spans="2:9" s="106" customFormat="1" ht="33.75" customHeight="1">
      <c r="B53" s="124"/>
      <c r="C53" s="125" t="s">
        <v>268</v>
      </c>
      <c r="D53" s="113" t="s">
        <v>68</v>
      </c>
      <c r="E53" s="129" t="s">
        <v>27</v>
      </c>
      <c r="F53" s="129" t="s">
        <v>35</v>
      </c>
      <c r="G53" s="121" t="s">
        <v>188</v>
      </c>
      <c r="H53" s="129"/>
      <c r="I53" s="123">
        <v>47.2</v>
      </c>
    </row>
    <row r="54" spans="2:9" s="106" customFormat="1" ht="33.75" customHeight="1">
      <c r="B54" s="124"/>
      <c r="C54" s="125" t="s">
        <v>115</v>
      </c>
      <c r="D54" s="113" t="s">
        <v>68</v>
      </c>
      <c r="E54" s="129" t="s">
        <v>27</v>
      </c>
      <c r="F54" s="129" t="s">
        <v>35</v>
      </c>
      <c r="G54" s="121" t="s">
        <v>189</v>
      </c>
      <c r="H54" s="129"/>
      <c r="I54" s="123">
        <v>47.2</v>
      </c>
    </row>
    <row r="55" spans="2:9" s="106" customFormat="1" ht="34.5" customHeight="1">
      <c r="B55" s="124"/>
      <c r="C55" s="120" t="s">
        <v>267</v>
      </c>
      <c r="D55" s="113" t="s">
        <v>68</v>
      </c>
      <c r="E55" s="129" t="s">
        <v>27</v>
      </c>
      <c r="F55" s="129" t="s">
        <v>35</v>
      </c>
      <c r="G55" s="121" t="s">
        <v>189</v>
      </c>
      <c r="H55" s="129" t="s">
        <v>82</v>
      </c>
      <c r="I55" s="123">
        <v>47.2</v>
      </c>
    </row>
    <row r="56" spans="2:9" s="106" customFormat="1" ht="39" customHeight="1" hidden="1">
      <c r="B56" s="124"/>
      <c r="C56" s="120" t="s">
        <v>170</v>
      </c>
      <c r="D56" s="113" t="s">
        <v>68</v>
      </c>
      <c r="E56" s="129" t="s">
        <v>27</v>
      </c>
      <c r="F56" s="129" t="s">
        <v>35</v>
      </c>
      <c r="G56" s="121" t="s">
        <v>190</v>
      </c>
      <c r="H56" s="129"/>
      <c r="I56" s="123">
        <v>0</v>
      </c>
    </row>
    <row r="57" spans="2:9" s="106" customFormat="1" ht="54" customHeight="1" hidden="1">
      <c r="B57" s="124"/>
      <c r="C57" s="125" t="s">
        <v>159</v>
      </c>
      <c r="D57" s="113" t="s">
        <v>68</v>
      </c>
      <c r="E57" s="129" t="s">
        <v>27</v>
      </c>
      <c r="F57" s="129" t="s">
        <v>35</v>
      </c>
      <c r="G57" s="121" t="s">
        <v>191</v>
      </c>
      <c r="H57" s="129"/>
      <c r="I57" s="123">
        <v>0</v>
      </c>
    </row>
    <row r="58" spans="2:9" s="106" customFormat="1" ht="18.75" customHeight="1" hidden="1">
      <c r="B58" s="124"/>
      <c r="C58" s="125" t="s">
        <v>87</v>
      </c>
      <c r="D58" s="113" t="s">
        <v>68</v>
      </c>
      <c r="E58" s="129" t="s">
        <v>27</v>
      </c>
      <c r="F58" s="129" t="s">
        <v>35</v>
      </c>
      <c r="G58" s="121" t="s">
        <v>191</v>
      </c>
      <c r="H58" s="129" t="s">
        <v>84</v>
      </c>
      <c r="I58" s="123">
        <v>0</v>
      </c>
    </row>
    <row r="59" spans="2:9" s="128" customFormat="1" ht="15.75">
      <c r="B59" s="126"/>
      <c r="C59" s="120" t="s">
        <v>49</v>
      </c>
      <c r="D59" s="113" t="s">
        <v>68</v>
      </c>
      <c r="E59" s="121" t="s">
        <v>28</v>
      </c>
      <c r="F59" s="121"/>
      <c r="G59" s="121"/>
      <c r="H59" s="121"/>
      <c r="I59" s="123">
        <f>I60</f>
        <v>190.4</v>
      </c>
    </row>
    <row r="60" spans="2:9" s="128" customFormat="1" ht="15.75">
      <c r="B60" s="126"/>
      <c r="C60" s="125" t="s">
        <v>50</v>
      </c>
      <c r="D60" s="113" t="s">
        <v>68</v>
      </c>
      <c r="E60" s="121" t="s">
        <v>28</v>
      </c>
      <c r="F60" s="121" t="s">
        <v>29</v>
      </c>
      <c r="G60" s="121"/>
      <c r="H60" s="121"/>
      <c r="I60" s="123">
        <f>I61</f>
        <v>190.4</v>
      </c>
    </row>
    <row r="61" spans="2:9" s="128" customFormat="1" ht="37.5" customHeight="1">
      <c r="B61" s="126"/>
      <c r="C61" s="125" t="s">
        <v>148</v>
      </c>
      <c r="D61" s="113" t="s">
        <v>68</v>
      </c>
      <c r="E61" s="121" t="s">
        <v>28</v>
      </c>
      <c r="F61" s="121" t="s">
        <v>29</v>
      </c>
      <c r="G61" s="121" t="s">
        <v>171</v>
      </c>
      <c r="H61" s="121"/>
      <c r="I61" s="123">
        <f>I62</f>
        <v>190.4</v>
      </c>
    </row>
    <row r="62" spans="2:9" s="128" customFormat="1" ht="19.5" customHeight="1">
      <c r="B62" s="126"/>
      <c r="C62" s="120" t="s">
        <v>105</v>
      </c>
      <c r="D62" s="113" t="s">
        <v>68</v>
      </c>
      <c r="E62" s="121" t="s">
        <v>28</v>
      </c>
      <c r="F62" s="121" t="s">
        <v>29</v>
      </c>
      <c r="G62" s="121" t="s">
        <v>172</v>
      </c>
      <c r="H62" s="121"/>
      <c r="I62" s="123">
        <f>I64</f>
        <v>190.4</v>
      </c>
    </row>
    <row r="63" spans="2:9" s="128" customFormat="1" ht="31.5">
      <c r="B63" s="126"/>
      <c r="C63" s="120" t="s">
        <v>176</v>
      </c>
      <c r="D63" s="113" t="s">
        <v>68</v>
      </c>
      <c r="E63" s="121" t="s">
        <v>28</v>
      </c>
      <c r="F63" s="121" t="s">
        <v>29</v>
      </c>
      <c r="G63" s="121" t="s">
        <v>177</v>
      </c>
      <c r="H63" s="121"/>
      <c r="I63" s="123">
        <f>I64</f>
        <v>190.4</v>
      </c>
    </row>
    <row r="64" spans="2:9" s="128" customFormat="1" ht="31.5">
      <c r="B64" s="126"/>
      <c r="C64" s="125" t="s">
        <v>43</v>
      </c>
      <c r="D64" s="113" t="s">
        <v>68</v>
      </c>
      <c r="E64" s="121" t="s">
        <v>28</v>
      </c>
      <c r="F64" s="121" t="s">
        <v>29</v>
      </c>
      <c r="G64" s="121" t="s">
        <v>192</v>
      </c>
      <c r="H64" s="121"/>
      <c r="I64" s="123">
        <f>I65</f>
        <v>190.4</v>
      </c>
    </row>
    <row r="65" spans="2:9" s="128" customFormat="1" ht="70.5" customHeight="1">
      <c r="B65" s="126"/>
      <c r="C65" s="125" t="s">
        <v>85</v>
      </c>
      <c r="D65" s="113" t="s">
        <v>68</v>
      </c>
      <c r="E65" s="121" t="s">
        <v>28</v>
      </c>
      <c r="F65" s="121" t="s">
        <v>29</v>
      </c>
      <c r="G65" s="121" t="s">
        <v>192</v>
      </c>
      <c r="H65" s="121" t="s">
        <v>81</v>
      </c>
      <c r="I65" s="123">
        <v>190.4</v>
      </c>
    </row>
    <row r="66" spans="2:9" s="128" customFormat="1" ht="31.5">
      <c r="B66" s="126"/>
      <c r="C66" s="125" t="s">
        <v>54</v>
      </c>
      <c r="D66" s="113" t="s">
        <v>68</v>
      </c>
      <c r="E66" s="121" t="s">
        <v>29</v>
      </c>
      <c r="F66" s="121"/>
      <c r="G66" s="121"/>
      <c r="H66" s="121"/>
      <c r="I66" s="123">
        <f>I67+I77+I83</f>
        <v>506</v>
      </c>
    </row>
    <row r="67" spans="2:9" s="106" customFormat="1" ht="37.5" customHeight="1">
      <c r="B67" s="124"/>
      <c r="C67" s="125" t="s">
        <v>44</v>
      </c>
      <c r="D67" s="113" t="s">
        <v>68</v>
      </c>
      <c r="E67" s="121" t="s">
        <v>29</v>
      </c>
      <c r="F67" s="121" t="s">
        <v>22</v>
      </c>
      <c r="G67" s="121"/>
      <c r="H67" s="121"/>
      <c r="I67" s="123">
        <f>I68</f>
        <v>375.1</v>
      </c>
    </row>
    <row r="68" spans="2:9" s="106" customFormat="1" ht="46.5" customHeight="1">
      <c r="B68" s="124"/>
      <c r="C68" s="120" t="s">
        <v>147</v>
      </c>
      <c r="D68" s="113" t="s">
        <v>68</v>
      </c>
      <c r="E68" s="121" t="s">
        <v>29</v>
      </c>
      <c r="F68" s="121" t="s">
        <v>22</v>
      </c>
      <c r="G68" s="121" t="s">
        <v>193</v>
      </c>
      <c r="H68" s="121"/>
      <c r="I68" s="223">
        <f>I69+I73</f>
        <v>375.1</v>
      </c>
    </row>
    <row r="69" spans="2:9" s="106" customFormat="1" ht="48" customHeight="1">
      <c r="B69" s="124"/>
      <c r="C69" s="120" t="s">
        <v>306</v>
      </c>
      <c r="D69" s="113" t="s">
        <v>68</v>
      </c>
      <c r="E69" s="121" t="s">
        <v>29</v>
      </c>
      <c r="F69" s="121" t="s">
        <v>22</v>
      </c>
      <c r="G69" s="121" t="s">
        <v>303</v>
      </c>
      <c r="H69" s="121"/>
      <c r="I69" s="123">
        <f>I70</f>
        <v>25.1</v>
      </c>
    </row>
    <row r="70" spans="2:9" s="106" customFormat="1" ht="51" customHeight="1">
      <c r="B70" s="124"/>
      <c r="C70" s="120" t="s">
        <v>307</v>
      </c>
      <c r="D70" s="113" t="s">
        <v>68</v>
      </c>
      <c r="E70" s="121" t="s">
        <v>29</v>
      </c>
      <c r="F70" s="121" t="s">
        <v>22</v>
      </c>
      <c r="G70" s="121" t="s">
        <v>304</v>
      </c>
      <c r="H70" s="121"/>
      <c r="I70" s="123">
        <f>I71</f>
        <v>25.1</v>
      </c>
    </row>
    <row r="71" spans="2:9" s="106" customFormat="1" ht="69.75" customHeight="1">
      <c r="B71" s="124"/>
      <c r="C71" s="120" t="s">
        <v>308</v>
      </c>
      <c r="D71" s="113" t="s">
        <v>68</v>
      </c>
      <c r="E71" s="121" t="s">
        <v>29</v>
      </c>
      <c r="F71" s="121" t="s">
        <v>22</v>
      </c>
      <c r="G71" s="121" t="s">
        <v>305</v>
      </c>
      <c r="H71" s="121"/>
      <c r="I71" s="123">
        <f>I72</f>
        <v>25.1</v>
      </c>
    </row>
    <row r="72" spans="2:9" s="106" customFormat="1" ht="36.75" customHeight="1">
      <c r="B72" s="124"/>
      <c r="C72" s="120" t="s">
        <v>267</v>
      </c>
      <c r="D72" s="113" t="s">
        <v>68</v>
      </c>
      <c r="E72" s="121" t="s">
        <v>29</v>
      </c>
      <c r="F72" s="121" t="s">
        <v>22</v>
      </c>
      <c r="G72" s="121" t="s">
        <v>305</v>
      </c>
      <c r="H72" s="121" t="s">
        <v>82</v>
      </c>
      <c r="I72" s="123">
        <v>25.1</v>
      </c>
    </row>
    <row r="73" spans="2:9" s="106" customFormat="1" ht="24" customHeight="1">
      <c r="B73" s="124"/>
      <c r="C73" s="120" t="s">
        <v>105</v>
      </c>
      <c r="D73" s="113" t="s">
        <v>68</v>
      </c>
      <c r="E73" s="121" t="s">
        <v>29</v>
      </c>
      <c r="F73" s="121" t="s">
        <v>22</v>
      </c>
      <c r="G73" s="121" t="s">
        <v>194</v>
      </c>
      <c r="H73" s="121"/>
      <c r="I73" s="223">
        <f>I74</f>
        <v>350</v>
      </c>
    </row>
    <row r="74" spans="2:9" s="106" customFormat="1" ht="48" customHeight="1">
      <c r="B74" s="124"/>
      <c r="C74" s="120" t="s">
        <v>195</v>
      </c>
      <c r="D74" s="113" t="s">
        <v>68</v>
      </c>
      <c r="E74" s="121" t="s">
        <v>29</v>
      </c>
      <c r="F74" s="121" t="s">
        <v>22</v>
      </c>
      <c r="G74" s="121" t="s">
        <v>196</v>
      </c>
      <c r="H74" s="121"/>
      <c r="I74" s="223">
        <f>I75</f>
        <v>350</v>
      </c>
    </row>
    <row r="75" spans="2:9" s="106" customFormat="1" ht="48" customHeight="1">
      <c r="B75" s="124"/>
      <c r="C75" s="120" t="s">
        <v>77</v>
      </c>
      <c r="D75" s="113" t="s">
        <v>68</v>
      </c>
      <c r="E75" s="121" t="s">
        <v>29</v>
      </c>
      <c r="F75" s="121" t="s">
        <v>22</v>
      </c>
      <c r="G75" s="121" t="s">
        <v>197</v>
      </c>
      <c r="H75" s="121"/>
      <c r="I75" s="223">
        <f>I76</f>
        <v>350</v>
      </c>
    </row>
    <row r="76" spans="2:9" s="106" customFormat="1" ht="36.75" customHeight="1">
      <c r="B76" s="124"/>
      <c r="C76" s="120" t="s">
        <v>267</v>
      </c>
      <c r="D76" s="113" t="s">
        <v>68</v>
      </c>
      <c r="E76" s="121" t="s">
        <v>29</v>
      </c>
      <c r="F76" s="121" t="s">
        <v>22</v>
      </c>
      <c r="G76" s="121" t="s">
        <v>197</v>
      </c>
      <c r="H76" s="121" t="s">
        <v>82</v>
      </c>
      <c r="I76" s="223">
        <f>150+200</f>
        <v>350</v>
      </c>
    </row>
    <row r="77" spans="2:9" s="106" customFormat="1" ht="20.25" customHeight="1">
      <c r="B77" s="124"/>
      <c r="C77" s="125" t="s">
        <v>146</v>
      </c>
      <c r="D77" s="113" t="s">
        <v>68</v>
      </c>
      <c r="E77" s="121" t="s">
        <v>29</v>
      </c>
      <c r="F77" s="121" t="s">
        <v>98</v>
      </c>
      <c r="G77" s="121"/>
      <c r="H77" s="121"/>
      <c r="I77" s="123">
        <v>50</v>
      </c>
    </row>
    <row r="78" spans="2:9" s="106" customFormat="1" ht="36" customHeight="1">
      <c r="B78" s="124"/>
      <c r="C78" s="120" t="s">
        <v>147</v>
      </c>
      <c r="D78" s="113" t="s">
        <v>68</v>
      </c>
      <c r="E78" s="121" t="s">
        <v>29</v>
      </c>
      <c r="F78" s="121" t="s">
        <v>98</v>
      </c>
      <c r="G78" s="121" t="s">
        <v>193</v>
      </c>
      <c r="H78" s="121"/>
      <c r="I78" s="123">
        <v>50</v>
      </c>
    </row>
    <row r="79" spans="2:9" s="106" customFormat="1" ht="22.5" customHeight="1">
      <c r="B79" s="124"/>
      <c r="C79" s="120" t="s">
        <v>117</v>
      </c>
      <c r="D79" s="113" t="s">
        <v>68</v>
      </c>
      <c r="E79" s="121" t="s">
        <v>29</v>
      </c>
      <c r="F79" s="121" t="s">
        <v>98</v>
      </c>
      <c r="G79" s="121" t="s">
        <v>198</v>
      </c>
      <c r="H79" s="121"/>
      <c r="I79" s="123">
        <v>50</v>
      </c>
    </row>
    <row r="80" spans="2:9" s="106" customFormat="1" ht="34.5" customHeight="1">
      <c r="B80" s="124"/>
      <c r="C80" s="120" t="s">
        <v>199</v>
      </c>
      <c r="D80" s="113" t="s">
        <v>68</v>
      </c>
      <c r="E80" s="121" t="s">
        <v>29</v>
      </c>
      <c r="F80" s="121" t="s">
        <v>98</v>
      </c>
      <c r="G80" s="121" t="s">
        <v>200</v>
      </c>
      <c r="H80" s="121"/>
      <c r="I80" s="123">
        <v>50</v>
      </c>
    </row>
    <row r="81" spans="2:9" s="106" customFormat="1" ht="23.25" customHeight="1">
      <c r="B81" s="124"/>
      <c r="C81" s="120" t="s">
        <v>118</v>
      </c>
      <c r="D81" s="113" t="s">
        <v>68</v>
      </c>
      <c r="E81" s="121" t="s">
        <v>29</v>
      </c>
      <c r="F81" s="121" t="s">
        <v>98</v>
      </c>
      <c r="G81" s="121" t="s">
        <v>201</v>
      </c>
      <c r="H81" s="121"/>
      <c r="I81" s="123">
        <v>50</v>
      </c>
    </row>
    <row r="82" spans="2:9" s="106" customFormat="1" ht="36.75" customHeight="1">
      <c r="B82" s="124"/>
      <c r="C82" s="120" t="s">
        <v>267</v>
      </c>
      <c r="D82" s="113" t="s">
        <v>68</v>
      </c>
      <c r="E82" s="121" t="s">
        <v>29</v>
      </c>
      <c r="F82" s="121" t="s">
        <v>98</v>
      </c>
      <c r="G82" s="121" t="s">
        <v>201</v>
      </c>
      <c r="H82" s="121" t="s">
        <v>82</v>
      </c>
      <c r="I82" s="123">
        <v>50</v>
      </c>
    </row>
    <row r="83" spans="2:9" s="106" customFormat="1" ht="37.5" customHeight="1">
      <c r="B83" s="124"/>
      <c r="C83" s="153" t="s">
        <v>130</v>
      </c>
      <c r="D83" s="113" t="s">
        <v>68</v>
      </c>
      <c r="E83" s="121" t="s">
        <v>29</v>
      </c>
      <c r="F83" s="121" t="s">
        <v>96</v>
      </c>
      <c r="G83" s="121"/>
      <c r="H83" s="121"/>
      <c r="I83" s="123">
        <f>I84</f>
        <v>80.9</v>
      </c>
    </row>
    <row r="84" spans="2:9" s="106" customFormat="1" ht="38.25" customHeight="1">
      <c r="B84" s="124"/>
      <c r="C84" s="120" t="s">
        <v>147</v>
      </c>
      <c r="D84" s="113" t="s">
        <v>68</v>
      </c>
      <c r="E84" s="121" t="s">
        <v>29</v>
      </c>
      <c r="F84" s="121" t="s">
        <v>96</v>
      </c>
      <c r="G84" s="121" t="s">
        <v>193</v>
      </c>
      <c r="H84" s="121"/>
      <c r="I84" s="123">
        <f>I85</f>
        <v>80.9</v>
      </c>
    </row>
    <row r="85" spans="2:9" s="106" customFormat="1" ht="20.25" customHeight="1">
      <c r="B85" s="124"/>
      <c r="C85" s="125" t="s">
        <v>105</v>
      </c>
      <c r="D85" s="113" t="s">
        <v>68</v>
      </c>
      <c r="E85" s="121" t="s">
        <v>29</v>
      </c>
      <c r="F85" s="121" t="s">
        <v>96</v>
      </c>
      <c r="G85" s="121" t="s">
        <v>300</v>
      </c>
      <c r="H85" s="121"/>
      <c r="I85" s="123">
        <f>I86</f>
        <v>80.9</v>
      </c>
    </row>
    <row r="86" spans="2:9" s="106" customFormat="1" ht="37.5" customHeight="1">
      <c r="B86" s="124"/>
      <c r="C86" s="125" t="s">
        <v>202</v>
      </c>
      <c r="D86" s="113" t="s">
        <v>68</v>
      </c>
      <c r="E86" s="121" t="s">
        <v>29</v>
      </c>
      <c r="F86" s="121" t="s">
        <v>96</v>
      </c>
      <c r="G86" s="121" t="s">
        <v>301</v>
      </c>
      <c r="H86" s="121"/>
      <c r="I86" s="123">
        <f>I87</f>
        <v>80.9</v>
      </c>
    </row>
    <row r="87" spans="2:9" s="106" customFormat="1" ht="24" customHeight="1">
      <c r="B87" s="124"/>
      <c r="C87" s="125" t="s">
        <v>119</v>
      </c>
      <c r="D87" s="113" t="s">
        <v>68</v>
      </c>
      <c r="E87" s="121" t="s">
        <v>29</v>
      </c>
      <c r="F87" s="121" t="s">
        <v>96</v>
      </c>
      <c r="G87" s="121" t="s">
        <v>302</v>
      </c>
      <c r="H87" s="121"/>
      <c r="I87" s="123">
        <f>I88</f>
        <v>80.9</v>
      </c>
    </row>
    <row r="88" spans="2:9" s="106" customFormat="1" ht="36.75" customHeight="1">
      <c r="B88" s="124"/>
      <c r="C88" s="120" t="s">
        <v>267</v>
      </c>
      <c r="D88" s="113" t="s">
        <v>68</v>
      </c>
      <c r="E88" s="121" t="s">
        <v>29</v>
      </c>
      <c r="F88" s="121" t="s">
        <v>96</v>
      </c>
      <c r="G88" s="121" t="s">
        <v>302</v>
      </c>
      <c r="H88" s="121" t="s">
        <v>82</v>
      </c>
      <c r="I88" s="123">
        <v>80.9</v>
      </c>
    </row>
    <row r="89" spans="2:9" s="106" customFormat="1" ht="15.75">
      <c r="B89" s="126"/>
      <c r="C89" s="120" t="s">
        <v>55</v>
      </c>
      <c r="D89" s="113" t="s">
        <v>68</v>
      </c>
      <c r="E89" s="121" t="s">
        <v>31</v>
      </c>
      <c r="F89" s="121"/>
      <c r="G89" s="121"/>
      <c r="H89" s="121"/>
      <c r="I89" s="123">
        <f>I90+I100</f>
        <v>3504.1</v>
      </c>
    </row>
    <row r="90" spans="2:9" s="106" customFormat="1" ht="15.75">
      <c r="B90" s="124"/>
      <c r="C90" s="125" t="s">
        <v>36</v>
      </c>
      <c r="D90" s="113" t="s">
        <v>68</v>
      </c>
      <c r="E90" s="121" t="s">
        <v>31</v>
      </c>
      <c r="F90" s="121" t="s">
        <v>22</v>
      </c>
      <c r="G90" s="121"/>
      <c r="H90" s="121"/>
      <c r="I90" s="123">
        <f>I91</f>
        <v>2981.1</v>
      </c>
    </row>
    <row r="91" spans="2:9" s="106" customFormat="1" ht="36" customHeight="1">
      <c r="B91" s="124"/>
      <c r="C91" s="125" t="s">
        <v>151</v>
      </c>
      <c r="D91" s="113" t="s">
        <v>68</v>
      </c>
      <c r="E91" s="121" t="s">
        <v>31</v>
      </c>
      <c r="F91" s="121" t="s">
        <v>22</v>
      </c>
      <c r="G91" s="121" t="s">
        <v>205</v>
      </c>
      <c r="H91" s="121"/>
      <c r="I91" s="123">
        <f>I92</f>
        <v>2981.1</v>
      </c>
    </row>
    <row r="92" spans="2:9" s="106" customFormat="1" ht="15.75">
      <c r="B92" s="124"/>
      <c r="C92" s="125" t="s">
        <v>105</v>
      </c>
      <c r="D92" s="113" t="s">
        <v>68</v>
      </c>
      <c r="E92" s="121" t="s">
        <v>31</v>
      </c>
      <c r="F92" s="121" t="s">
        <v>22</v>
      </c>
      <c r="G92" s="121" t="s">
        <v>206</v>
      </c>
      <c r="H92" s="121"/>
      <c r="I92" s="123">
        <f>I93</f>
        <v>2981.1</v>
      </c>
    </row>
    <row r="93" spans="2:9" s="106" customFormat="1" ht="50.25" customHeight="1">
      <c r="B93" s="124"/>
      <c r="C93" s="125" t="s">
        <v>207</v>
      </c>
      <c r="D93" s="113" t="s">
        <v>68</v>
      </c>
      <c r="E93" s="121" t="s">
        <v>31</v>
      </c>
      <c r="F93" s="121" t="s">
        <v>22</v>
      </c>
      <c r="G93" s="121" t="s">
        <v>208</v>
      </c>
      <c r="H93" s="121"/>
      <c r="I93" s="123">
        <f>I94</f>
        <v>2981.1</v>
      </c>
    </row>
    <row r="94" spans="2:9" s="106" customFormat="1" ht="51.75" customHeight="1">
      <c r="B94" s="124"/>
      <c r="C94" s="125" t="s">
        <v>120</v>
      </c>
      <c r="D94" s="113" t="s">
        <v>68</v>
      </c>
      <c r="E94" s="121" t="s">
        <v>31</v>
      </c>
      <c r="F94" s="121" t="s">
        <v>22</v>
      </c>
      <c r="G94" s="121" t="s">
        <v>209</v>
      </c>
      <c r="H94" s="121"/>
      <c r="I94" s="123">
        <f>I95</f>
        <v>2981.1</v>
      </c>
    </row>
    <row r="95" spans="2:9" s="106" customFormat="1" ht="31.5">
      <c r="B95" s="126"/>
      <c r="C95" s="120" t="s">
        <v>267</v>
      </c>
      <c r="D95" s="113" t="s">
        <v>68</v>
      </c>
      <c r="E95" s="121" t="s">
        <v>31</v>
      </c>
      <c r="F95" s="121" t="s">
        <v>22</v>
      </c>
      <c r="G95" s="121" t="s">
        <v>209</v>
      </c>
      <c r="H95" s="121" t="s">
        <v>82</v>
      </c>
      <c r="I95" s="123">
        <f>2581.1-100+500</f>
        <v>2981.1</v>
      </c>
    </row>
    <row r="96" spans="2:9" s="106" customFormat="1" ht="30.75" hidden="1">
      <c r="B96" s="124"/>
      <c r="C96" s="125" t="s">
        <v>112</v>
      </c>
      <c r="D96" s="113" t="s">
        <v>68</v>
      </c>
      <c r="E96" s="121" t="s">
        <v>31</v>
      </c>
      <c r="F96" s="121" t="s">
        <v>22</v>
      </c>
      <c r="G96" s="121" t="s">
        <v>113</v>
      </c>
      <c r="H96" s="121"/>
      <c r="I96" s="123">
        <v>0</v>
      </c>
    </row>
    <row r="97" spans="2:9" s="106" customFormat="1" ht="46.5" hidden="1">
      <c r="B97" s="124"/>
      <c r="C97" s="125" t="s">
        <v>162</v>
      </c>
      <c r="D97" s="113" t="s">
        <v>68</v>
      </c>
      <c r="E97" s="121" t="s">
        <v>31</v>
      </c>
      <c r="F97" s="121" t="s">
        <v>22</v>
      </c>
      <c r="G97" s="121" t="s">
        <v>163</v>
      </c>
      <c r="H97" s="121"/>
      <c r="I97" s="123">
        <v>0</v>
      </c>
    </row>
    <row r="98" spans="2:9" s="106" customFormat="1" ht="40.5" customHeight="1" hidden="1">
      <c r="B98" s="124"/>
      <c r="C98" s="125" t="s">
        <v>164</v>
      </c>
      <c r="D98" s="113" t="s">
        <v>68</v>
      </c>
      <c r="E98" s="121" t="s">
        <v>31</v>
      </c>
      <c r="F98" s="121" t="s">
        <v>22</v>
      </c>
      <c r="G98" s="121" t="s">
        <v>165</v>
      </c>
      <c r="H98" s="121"/>
      <c r="I98" s="123">
        <v>0</v>
      </c>
    </row>
    <row r="99" spans="2:9" s="106" customFormat="1" ht="30.75" hidden="1">
      <c r="B99" s="126"/>
      <c r="C99" s="125" t="s">
        <v>86</v>
      </c>
      <c r="D99" s="113" t="s">
        <v>68</v>
      </c>
      <c r="E99" s="121" t="s">
        <v>31</v>
      </c>
      <c r="F99" s="121" t="s">
        <v>22</v>
      </c>
      <c r="G99" s="121" t="s">
        <v>165</v>
      </c>
      <c r="H99" s="121" t="s">
        <v>82</v>
      </c>
      <c r="I99" s="123">
        <v>0</v>
      </c>
    </row>
    <row r="100" spans="2:9" s="106" customFormat="1" ht="15.75">
      <c r="B100" s="124"/>
      <c r="C100" s="125" t="s">
        <v>122</v>
      </c>
      <c r="D100" s="113" t="s">
        <v>68</v>
      </c>
      <c r="E100" s="121" t="s">
        <v>31</v>
      </c>
      <c r="F100" s="121" t="s">
        <v>97</v>
      </c>
      <c r="G100" s="121"/>
      <c r="H100" s="121"/>
      <c r="I100" s="123">
        <f>I101+I110+I115</f>
        <v>523</v>
      </c>
    </row>
    <row r="101" spans="2:9" s="106" customFormat="1" ht="47.25">
      <c r="B101" s="124"/>
      <c r="C101" s="125" t="s">
        <v>160</v>
      </c>
      <c r="D101" s="113" t="s">
        <v>68</v>
      </c>
      <c r="E101" s="121" t="s">
        <v>31</v>
      </c>
      <c r="F101" s="121" t="s">
        <v>97</v>
      </c>
      <c r="G101" s="121" t="s">
        <v>210</v>
      </c>
      <c r="H101" s="121"/>
      <c r="I101" s="123">
        <v>150</v>
      </c>
    </row>
    <row r="102" spans="2:9" s="106" customFormat="1" ht="15.75">
      <c r="B102" s="124"/>
      <c r="C102" s="125" t="s">
        <v>105</v>
      </c>
      <c r="D102" s="113" t="s">
        <v>68</v>
      </c>
      <c r="E102" s="121" t="s">
        <v>31</v>
      </c>
      <c r="F102" s="121" t="s">
        <v>97</v>
      </c>
      <c r="G102" s="121" t="s">
        <v>212</v>
      </c>
      <c r="H102" s="121"/>
      <c r="I102" s="123">
        <v>150</v>
      </c>
    </row>
    <row r="103" spans="2:9" s="106" customFormat="1" ht="57" customHeight="1">
      <c r="B103" s="124"/>
      <c r="C103" s="125" t="s">
        <v>213</v>
      </c>
      <c r="D103" s="113" t="s">
        <v>68</v>
      </c>
      <c r="E103" s="121" t="s">
        <v>31</v>
      </c>
      <c r="F103" s="121" t="s">
        <v>97</v>
      </c>
      <c r="G103" s="121" t="s">
        <v>214</v>
      </c>
      <c r="H103" s="121"/>
      <c r="I103" s="123">
        <v>150</v>
      </c>
    </row>
    <row r="104" spans="2:9" s="106" customFormat="1" ht="17.25" customHeight="1">
      <c r="B104" s="124"/>
      <c r="C104" s="125" t="s">
        <v>161</v>
      </c>
      <c r="D104" s="113" t="s">
        <v>68</v>
      </c>
      <c r="E104" s="121" t="s">
        <v>31</v>
      </c>
      <c r="F104" s="121" t="s">
        <v>97</v>
      </c>
      <c r="G104" s="121" t="s">
        <v>215</v>
      </c>
      <c r="H104" s="121"/>
      <c r="I104" s="123">
        <v>150</v>
      </c>
    </row>
    <row r="105" spans="2:9" s="106" customFormat="1" ht="31.5">
      <c r="B105" s="124"/>
      <c r="C105" s="120" t="s">
        <v>267</v>
      </c>
      <c r="D105" s="113" t="s">
        <v>68</v>
      </c>
      <c r="E105" s="121" t="s">
        <v>31</v>
      </c>
      <c r="F105" s="121" t="s">
        <v>97</v>
      </c>
      <c r="G105" s="121" t="s">
        <v>215</v>
      </c>
      <c r="H105" s="121" t="s">
        <v>82</v>
      </c>
      <c r="I105" s="123">
        <v>150</v>
      </c>
    </row>
    <row r="106" spans="2:9" s="106" customFormat="1" ht="46.5" hidden="1">
      <c r="B106" s="124"/>
      <c r="C106" s="125" t="s">
        <v>137</v>
      </c>
      <c r="D106" s="113" t="s">
        <v>68</v>
      </c>
      <c r="E106" s="121" t="s">
        <v>31</v>
      </c>
      <c r="F106" s="121" t="s">
        <v>97</v>
      </c>
      <c r="G106" s="121" t="s">
        <v>121</v>
      </c>
      <c r="H106" s="121"/>
      <c r="I106" s="123">
        <v>0</v>
      </c>
    </row>
    <row r="107" spans="2:9" s="106" customFormat="1" ht="15" hidden="1">
      <c r="B107" s="124"/>
      <c r="C107" s="125" t="s">
        <v>105</v>
      </c>
      <c r="D107" s="113" t="s">
        <v>68</v>
      </c>
      <c r="E107" s="121" t="s">
        <v>31</v>
      </c>
      <c r="F107" s="121" t="s">
        <v>97</v>
      </c>
      <c r="G107" s="121" t="s">
        <v>153</v>
      </c>
      <c r="H107" s="121"/>
      <c r="I107" s="123">
        <v>0</v>
      </c>
    </row>
    <row r="108" spans="2:9" s="106" customFormat="1" ht="41.25" customHeight="1" hidden="1">
      <c r="B108" s="124"/>
      <c r="C108" s="125" t="s">
        <v>123</v>
      </c>
      <c r="D108" s="113" t="s">
        <v>68</v>
      </c>
      <c r="E108" s="121" t="s">
        <v>31</v>
      </c>
      <c r="F108" s="121" t="s">
        <v>97</v>
      </c>
      <c r="G108" s="121" t="s">
        <v>152</v>
      </c>
      <c r="H108" s="121"/>
      <c r="I108" s="123">
        <v>0</v>
      </c>
    </row>
    <row r="109" spans="2:9" s="106" customFormat="1" ht="30.75" hidden="1">
      <c r="B109" s="126"/>
      <c r="C109" s="125" t="s">
        <v>86</v>
      </c>
      <c r="D109" s="113" t="s">
        <v>68</v>
      </c>
      <c r="E109" s="121" t="s">
        <v>31</v>
      </c>
      <c r="F109" s="121" t="s">
        <v>97</v>
      </c>
      <c r="G109" s="121" t="s">
        <v>152</v>
      </c>
      <c r="H109" s="121" t="s">
        <v>82</v>
      </c>
      <c r="I109" s="123">
        <v>0</v>
      </c>
    </row>
    <row r="110" spans="2:9" s="106" customFormat="1" ht="47.25">
      <c r="B110" s="124"/>
      <c r="C110" s="125" t="s">
        <v>154</v>
      </c>
      <c r="D110" s="113" t="s">
        <v>68</v>
      </c>
      <c r="E110" s="121" t="s">
        <v>31</v>
      </c>
      <c r="F110" s="121" t="s">
        <v>97</v>
      </c>
      <c r="G110" s="121" t="s">
        <v>216</v>
      </c>
      <c r="H110" s="121"/>
      <c r="I110" s="123">
        <v>110</v>
      </c>
    </row>
    <row r="111" spans="2:9" s="106" customFormat="1" ht="15.75">
      <c r="B111" s="124"/>
      <c r="C111" s="125" t="s">
        <v>105</v>
      </c>
      <c r="D111" s="113" t="s">
        <v>68</v>
      </c>
      <c r="E111" s="121" t="s">
        <v>31</v>
      </c>
      <c r="F111" s="121" t="s">
        <v>97</v>
      </c>
      <c r="G111" s="121" t="s">
        <v>217</v>
      </c>
      <c r="H111" s="121"/>
      <c r="I111" s="123">
        <v>110</v>
      </c>
    </row>
    <row r="112" spans="2:9" s="106" customFormat="1" ht="38.25" customHeight="1">
      <c r="B112" s="124"/>
      <c r="C112" s="125" t="s">
        <v>211</v>
      </c>
      <c r="D112" s="113" t="s">
        <v>68</v>
      </c>
      <c r="E112" s="121" t="s">
        <v>31</v>
      </c>
      <c r="F112" s="121" t="s">
        <v>97</v>
      </c>
      <c r="G112" s="121" t="s">
        <v>218</v>
      </c>
      <c r="H112" s="121"/>
      <c r="I112" s="123">
        <v>110</v>
      </c>
    </row>
    <row r="113" spans="2:9" s="106" customFormat="1" ht="21" customHeight="1">
      <c r="B113" s="124"/>
      <c r="C113" s="125" t="s">
        <v>124</v>
      </c>
      <c r="D113" s="113" t="s">
        <v>68</v>
      </c>
      <c r="E113" s="121" t="s">
        <v>31</v>
      </c>
      <c r="F113" s="121" t="s">
        <v>97</v>
      </c>
      <c r="G113" s="121" t="s">
        <v>219</v>
      </c>
      <c r="H113" s="121"/>
      <c r="I113" s="123">
        <v>110</v>
      </c>
    </row>
    <row r="114" spans="2:9" s="106" customFormat="1" ht="31.5">
      <c r="B114" s="126"/>
      <c r="C114" s="120" t="s">
        <v>267</v>
      </c>
      <c r="D114" s="113" t="s">
        <v>68</v>
      </c>
      <c r="E114" s="121" t="s">
        <v>31</v>
      </c>
      <c r="F114" s="121" t="s">
        <v>97</v>
      </c>
      <c r="G114" s="121" t="s">
        <v>219</v>
      </c>
      <c r="H114" s="121" t="s">
        <v>82</v>
      </c>
      <c r="I114" s="123">
        <v>110</v>
      </c>
    </row>
    <row r="115" spans="2:9" s="106" customFormat="1" ht="47.25">
      <c r="B115" s="124"/>
      <c r="C115" s="125" t="s">
        <v>148</v>
      </c>
      <c r="D115" s="113" t="s">
        <v>68</v>
      </c>
      <c r="E115" s="121" t="s">
        <v>31</v>
      </c>
      <c r="F115" s="121" t="s">
        <v>97</v>
      </c>
      <c r="G115" s="121" t="s">
        <v>171</v>
      </c>
      <c r="H115" s="121"/>
      <c r="I115" s="123">
        <v>263</v>
      </c>
    </row>
    <row r="116" spans="2:9" s="106" customFormat="1" ht="15.75">
      <c r="B116" s="124"/>
      <c r="C116" s="125" t="s">
        <v>105</v>
      </c>
      <c r="D116" s="113" t="s">
        <v>68</v>
      </c>
      <c r="E116" s="121" t="s">
        <v>31</v>
      </c>
      <c r="F116" s="121" t="s">
        <v>97</v>
      </c>
      <c r="G116" s="121" t="s">
        <v>172</v>
      </c>
      <c r="H116" s="121"/>
      <c r="I116" s="123">
        <v>263</v>
      </c>
    </row>
    <row r="117" spans="2:9" s="106" customFormat="1" ht="38.25" customHeight="1">
      <c r="B117" s="124"/>
      <c r="C117" s="120" t="s">
        <v>310</v>
      </c>
      <c r="D117" s="113" t="s">
        <v>68</v>
      </c>
      <c r="E117" s="121" t="s">
        <v>31</v>
      </c>
      <c r="F117" s="121" t="s">
        <v>97</v>
      </c>
      <c r="G117" s="121" t="s">
        <v>309</v>
      </c>
      <c r="H117" s="121"/>
      <c r="I117" s="123">
        <v>263</v>
      </c>
    </row>
    <row r="118" spans="2:9" s="106" customFormat="1" ht="38.25" customHeight="1">
      <c r="B118" s="124"/>
      <c r="C118" s="120" t="s">
        <v>311</v>
      </c>
      <c r="D118" s="113" t="s">
        <v>68</v>
      </c>
      <c r="E118" s="121" t="s">
        <v>31</v>
      </c>
      <c r="F118" s="121" t="s">
        <v>97</v>
      </c>
      <c r="G118" s="121" t="s">
        <v>312</v>
      </c>
      <c r="H118" s="121"/>
      <c r="I118" s="123">
        <v>263</v>
      </c>
    </row>
    <row r="119" spans="2:9" s="106" customFormat="1" ht="31.5">
      <c r="B119" s="126"/>
      <c r="C119" s="120" t="s">
        <v>267</v>
      </c>
      <c r="D119" s="113" t="s">
        <v>68</v>
      </c>
      <c r="E119" s="121" t="s">
        <v>31</v>
      </c>
      <c r="F119" s="121" t="s">
        <v>97</v>
      </c>
      <c r="G119" s="121" t="s">
        <v>312</v>
      </c>
      <c r="H119" s="121" t="s">
        <v>82</v>
      </c>
      <c r="I119" s="123">
        <v>263</v>
      </c>
    </row>
    <row r="120" spans="2:9" s="106" customFormat="1" ht="21.75" customHeight="1">
      <c r="B120" s="126"/>
      <c r="C120" s="120" t="s">
        <v>7</v>
      </c>
      <c r="D120" s="113" t="s">
        <v>68</v>
      </c>
      <c r="E120" s="121" t="s">
        <v>17</v>
      </c>
      <c r="F120" s="121"/>
      <c r="G120" s="121"/>
      <c r="H120" s="121"/>
      <c r="I120" s="223">
        <f>I127+I143+I121</f>
        <v>2403.3</v>
      </c>
    </row>
    <row r="121" spans="2:9" s="232" customFormat="1" ht="15.75">
      <c r="B121" s="230"/>
      <c r="C121" s="221" t="s">
        <v>315</v>
      </c>
      <c r="D121" s="222" t="s">
        <v>68</v>
      </c>
      <c r="E121" s="231" t="s">
        <v>17</v>
      </c>
      <c r="F121" s="231" t="s">
        <v>28</v>
      </c>
      <c r="G121" s="231"/>
      <c r="H121" s="231"/>
      <c r="I121" s="223">
        <f>I122</f>
        <v>300</v>
      </c>
    </row>
    <row r="122" spans="2:9" s="232" customFormat="1" ht="63">
      <c r="B122" s="230"/>
      <c r="C122" s="238" t="s">
        <v>137</v>
      </c>
      <c r="D122" s="222" t="s">
        <v>68</v>
      </c>
      <c r="E122" s="231" t="s">
        <v>17</v>
      </c>
      <c r="F122" s="231" t="s">
        <v>28</v>
      </c>
      <c r="G122" s="231" t="s">
        <v>220</v>
      </c>
      <c r="H122" s="231"/>
      <c r="I122" s="223">
        <f>I123</f>
        <v>300</v>
      </c>
    </row>
    <row r="123" spans="2:9" s="232" customFormat="1" ht="15.75">
      <c r="B123" s="230"/>
      <c r="C123" s="221" t="s">
        <v>105</v>
      </c>
      <c r="D123" s="222" t="s">
        <v>68</v>
      </c>
      <c r="E123" s="231" t="s">
        <v>17</v>
      </c>
      <c r="F123" s="231" t="s">
        <v>28</v>
      </c>
      <c r="G123" s="231" t="s">
        <v>221</v>
      </c>
      <c r="H123" s="231"/>
      <c r="I123" s="223">
        <f>I124</f>
        <v>300</v>
      </c>
    </row>
    <row r="124" spans="2:9" s="232" customFormat="1" ht="33" customHeight="1">
      <c r="B124" s="230"/>
      <c r="C124" s="239" t="s">
        <v>317</v>
      </c>
      <c r="D124" s="222" t="s">
        <v>68</v>
      </c>
      <c r="E124" s="231" t="s">
        <v>17</v>
      </c>
      <c r="F124" s="231" t="s">
        <v>28</v>
      </c>
      <c r="G124" s="231" t="s">
        <v>316</v>
      </c>
      <c r="H124" s="231"/>
      <c r="I124" s="223">
        <f>I125</f>
        <v>300</v>
      </c>
    </row>
    <row r="125" spans="2:9" s="232" customFormat="1" ht="15.75">
      <c r="B125" s="230"/>
      <c r="C125" s="240" t="s">
        <v>319</v>
      </c>
      <c r="D125" s="222" t="s">
        <v>68</v>
      </c>
      <c r="E125" s="231" t="s">
        <v>17</v>
      </c>
      <c r="F125" s="231" t="s">
        <v>28</v>
      </c>
      <c r="G125" s="231" t="s">
        <v>318</v>
      </c>
      <c r="H125" s="231"/>
      <c r="I125" s="223">
        <f>I126</f>
        <v>300</v>
      </c>
    </row>
    <row r="126" spans="2:11" s="232" customFormat="1" ht="34.5" customHeight="1">
      <c r="B126" s="230"/>
      <c r="C126" s="221" t="s">
        <v>167</v>
      </c>
      <c r="D126" s="222" t="s">
        <v>68</v>
      </c>
      <c r="E126" s="231" t="s">
        <v>17</v>
      </c>
      <c r="F126" s="231" t="s">
        <v>28</v>
      </c>
      <c r="G126" s="231" t="s">
        <v>318</v>
      </c>
      <c r="H126" s="231" t="s">
        <v>166</v>
      </c>
      <c r="I126" s="223">
        <v>300</v>
      </c>
      <c r="K126" s="232" t="s">
        <v>99</v>
      </c>
    </row>
    <row r="127" spans="2:9" s="106" customFormat="1" ht="15.75">
      <c r="B127" s="124"/>
      <c r="C127" s="120" t="s">
        <v>67</v>
      </c>
      <c r="D127" s="113" t="s">
        <v>68</v>
      </c>
      <c r="E127" s="121" t="s">
        <v>17</v>
      </c>
      <c r="F127" s="121" t="s">
        <v>29</v>
      </c>
      <c r="G127" s="121"/>
      <c r="H127" s="121"/>
      <c r="I127" s="123">
        <f>I128</f>
        <v>2052.5</v>
      </c>
    </row>
    <row r="128" spans="2:9" s="106" customFormat="1" ht="63">
      <c r="B128" s="124"/>
      <c r="C128" s="125" t="s">
        <v>137</v>
      </c>
      <c r="D128" s="113" t="s">
        <v>68</v>
      </c>
      <c r="E128" s="121" t="s">
        <v>17</v>
      </c>
      <c r="F128" s="121" t="s">
        <v>29</v>
      </c>
      <c r="G128" s="121" t="s">
        <v>220</v>
      </c>
      <c r="H128" s="121"/>
      <c r="I128" s="123">
        <f>I129</f>
        <v>2052.5</v>
      </c>
    </row>
    <row r="129" spans="2:9" s="106" customFormat="1" ht="15.75">
      <c r="B129" s="124"/>
      <c r="C129" s="120" t="s">
        <v>105</v>
      </c>
      <c r="D129" s="113" t="s">
        <v>68</v>
      </c>
      <c r="E129" s="121" t="s">
        <v>17</v>
      </c>
      <c r="F129" s="121" t="s">
        <v>29</v>
      </c>
      <c r="G129" s="121" t="s">
        <v>221</v>
      </c>
      <c r="H129" s="121"/>
      <c r="I129" s="123">
        <f>I130+I134+I137+I140</f>
        <v>2052.5</v>
      </c>
    </row>
    <row r="130" spans="2:9" s="106" customFormat="1" ht="33" customHeight="1">
      <c r="B130" s="124"/>
      <c r="C130" s="130" t="s">
        <v>222</v>
      </c>
      <c r="D130" s="113" t="s">
        <v>68</v>
      </c>
      <c r="E130" s="121" t="s">
        <v>17</v>
      </c>
      <c r="F130" s="121" t="s">
        <v>29</v>
      </c>
      <c r="G130" s="121" t="s">
        <v>223</v>
      </c>
      <c r="H130" s="121"/>
      <c r="I130" s="123">
        <f>I131</f>
        <v>887.7</v>
      </c>
    </row>
    <row r="131" spans="2:9" s="106" customFormat="1" ht="15.75">
      <c r="B131" s="124"/>
      <c r="C131" s="131" t="s">
        <v>70</v>
      </c>
      <c r="D131" s="113" t="s">
        <v>68</v>
      </c>
      <c r="E131" s="121" t="s">
        <v>17</v>
      </c>
      <c r="F131" s="121" t="s">
        <v>29</v>
      </c>
      <c r="G131" s="121" t="s">
        <v>224</v>
      </c>
      <c r="H131" s="121"/>
      <c r="I131" s="123">
        <f>I132+I133</f>
        <v>887.7</v>
      </c>
    </row>
    <row r="132" spans="2:11" s="232" customFormat="1" ht="33.75" customHeight="1">
      <c r="B132" s="230"/>
      <c r="C132" s="221" t="s">
        <v>267</v>
      </c>
      <c r="D132" s="222" t="s">
        <v>68</v>
      </c>
      <c r="E132" s="231" t="s">
        <v>17</v>
      </c>
      <c r="F132" s="231" t="s">
        <v>29</v>
      </c>
      <c r="G132" s="231" t="s">
        <v>224</v>
      </c>
      <c r="H132" s="231" t="s">
        <v>82</v>
      </c>
      <c r="I132" s="223">
        <f>887.7-296.1</f>
        <v>591.6</v>
      </c>
      <c r="K132" s="232" t="s">
        <v>99</v>
      </c>
    </row>
    <row r="133" spans="2:11" s="232" customFormat="1" ht="34.5" customHeight="1">
      <c r="B133" s="230"/>
      <c r="C133" s="221" t="s">
        <v>167</v>
      </c>
      <c r="D133" s="222" t="s">
        <v>68</v>
      </c>
      <c r="E133" s="231" t="s">
        <v>17</v>
      </c>
      <c r="F133" s="231" t="s">
        <v>29</v>
      </c>
      <c r="G133" s="231" t="s">
        <v>224</v>
      </c>
      <c r="H133" s="231" t="s">
        <v>166</v>
      </c>
      <c r="I133" s="223">
        <v>296.1</v>
      </c>
      <c r="K133" s="232" t="s">
        <v>99</v>
      </c>
    </row>
    <row r="134" spans="2:9" s="106" customFormat="1" ht="18" customHeight="1">
      <c r="B134" s="124"/>
      <c r="C134" s="131" t="s">
        <v>225</v>
      </c>
      <c r="D134" s="113" t="s">
        <v>68</v>
      </c>
      <c r="E134" s="121" t="s">
        <v>17</v>
      </c>
      <c r="F134" s="121" t="s">
        <v>29</v>
      </c>
      <c r="G134" s="121" t="s">
        <v>226</v>
      </c>
      <c r="H134" s="121"/>
      <c r="I134" s="123">
        <v>50</v>
      </c>
    </row>
    <row r="135" spans="2:9" s="106" customFormat="1" ht="18" customHeight="1">
      <c r="B135" s="124"/>
      <c r="C135" s="131" t="s">
        <v>125</v>
      </c>
      <c r="D135" s="113" t="s">
        <v>68</v>
      </c>
      <c r="E135" s="121" t="s">
        <v>17</v>
      </c>
      <c r="F135" s="121" t="s">
        <v>29</v>
      </c>
      <c r="G135" s="121" t="s">
        <v>227</v>
      </c>
      <c r="H135" s="121"/>
      <c r="I135" s="123">
        <v>50</v>
      </c>
    </row>
    <row r="136" spans="2:9" s="106" customFormat="1" ht="33.75" customHeight="1">
      <c r="B136" s="124"/>
      <c r="C136" s="120" t="s">
        <v>267</v>
      </c>
      <c r="D136" s="113" t="s">
        <v>68</v>
      </c>
      <c r="E136" s="121" t="s">
        <v>17</v>
      </c>
      <c r="F136" s="121" t="s">
        <v>29</v>
      </c>
      <c r="G136" s="121" t="s">
        <v>227</v>
      </c>
      <c r="H136" s="121" t="s">
        <v>82</v>
      </c>
      <c r="I136" s="123">
        <v>50</v>
      </c>
    </row>
    <row r="137" spans="2:9" s="106" customFormat="1" ht="32.25" customHeight="1">
      <c r="B137" s="124"/>
      <c r="C137" s="130" t="s">
        <v>228</v>
      </c>
      <c r="D137" s="113" t="s">
        <v>68</v>
      </c>
      <c r="E137" s="121" t="s">
        <v>17</v>
      </c>
      <c r="F137" s="121" t="s">
        <v>29</v>
      </c>
      <c r="G137" s="121" t="s">
        <v>229</v>
      </c>
      <c r="H137" s="121"/>
      <c r="I137" s="123">
        <v>150</v>
      </c>
    </row>
    <row r="138" spans="2:9" s="106" customFormat="1" ht="18.75" customHeight="1">
      <c r="B138" s="124"/>
      <c r="C138" s="131" t="s">
        <v>71</v>
      </c>
      <c r="D138" s="113" t="s">
        <v>68</v>
      </c>
      <c r="E138" s="121" t="s">
        <v>17</v>
      </c>
      <c r="F138" s="121" t="s">
        <v>29</v>
      </c>
      <c r="G138" s="121" t="s">
        <v>230</v>
      </c>
      <c r="H138" s="121"/>
      <c r="I138" s="123">
        <v>150</v>
      </c>
    </row>
    <row r="139" spans="2:9" s="106" customFormat="1" ht="33" customHeight="1">
      <c r="B139" s="124"/>
      <c r="C139" s="120" t="s">
        <v>267</v>
      </c>
      <c r="D139" s="113" t="s">
        <v>68</v>
      </c>
      <c r="E139" s="121" t="s">
        <v>17</v>
      </c>
      <c r="F139" s="121" t="s">
        <v>29</v>
      </c>
      <c r="G139" s="121" t="s">
        <v>230</v>
      </c>
      <c r="H139" s="121" t="s">
        <v>82</v>
      </c>
      <c r="I139" s="123">
        <v>150</v>
      </c>
    </row>
    <row r="140" spans="2:9" s="106" customFormat="1" ht="21.75" customHeight="1">
      <c r="B140" s="124"/>
      <c r="C140" s="131" t="s">
        <v>231</v>
      </c>
      <c r="D140" s="113" t="s">
        <v>68</v>
      </c>
      <c r="E140" s="121" t="s">
        <v>17</v>
      </c>
      <c r="F140" s="121" t="s">
        <v>29</v>
      </c>
      <c r="G140" s="121" t="s">
        <v>232</v>
      </c>
      <c r="H140" s="121"/>
      <c r="I140" s="123">
        <f>I141</f>
        <v>964.8</v>
      </c>
    </row>
    <row r="141" spans="2:9" s="106" customFormat="1" ht="18.75" customHeight="1">
      <c r="B141" s="124"/>
      <c r="C141" s="131" t="s">
        <v>126</v>
      </c>
      <c r="D141" s="113" t="s">
        <v>68</v>
      </c>
      <c r="E141" s="121" t="s">
        <v>17</v>
      </c>
      <c r="F141" s="121" t="s">
        <v>29</v>
      </c>
      <c r="G141" s="121" t="s">
        <v>266</v>
      </c>
      <c r="H141" s="121"/>
      <c r="I141" s="123">
        <f>I142</f>
        <v>964.8</v>
      </c>
    </row>
    <row r="142" spans="2:9" s="106" customFormat="1" ht="33" customHeight="1">
      <c r="B142" s="124"/>
      <c r="C142" s="120" t="s">
        <v>267</v>
      </c>
      <c r="D142" s="113" t="s">
        <v>68</v>
      </c>
      <c r="E142" s="121" t="s">
        <v>17</v>
      </c>
      <c r="F142" s="121" t="s">
        <v>29</v>
      </c>
      <c r="G142" s="121" t="s">
        <v>266</v>
      </c>
      <c r="H142" s="121" t="s">
        <v>82</v>
      </c>
      <c r="I142" s="123">
        <v>964.8</v>
      </c>
    </row>
    <row r="143" spans="2:9" s="106" customFormat="1" ht="25.5" customHeight="1">
      <c r="B143" s="124"/>
      <c r="C143" s="120" t="s">
        <v>295</v>
      </c>
      <c r="D143" s="113" t="s">
        <v>68</v>
      </c>
      <c r="E143" s="121" t="s">
        <v>17</v>
      </c>
      <c r="F143" s="121" t="s">
        <v>17</v>
      </c>
      <c r="G143" s="121"/>
      <c r="H143" s="121"/>
      <c r="I143" s="123">
        <f>I144</f>
        <v>50.8</v>
      </c>
    </row>
    <row r="144" spans="2:9" s="106" customFormat="1" ht="63">
      <c r="B144" s="124"/>
      <c r="C144" s="125" t="s">
        <v>137</v>
      </c>
      <c r="D144" s="113" t="s">
        <v>68</v>
      </c>
      <c r="E144" s="121" t="s">
        <v>17</v>
      </c>
      <c r="F144" s="121" t="s">
        <v>17</v>
      </c>
      <c r="G144" s="121" t="s">
        <v>220</v>
      </c>
      <c r="H144" s="121"/>
      <c r="I144" s="123">
        <f>I145</f>
        <v>50.8</v>
      </c>
    </row>
    <row r="145" spans="2:9" s="106" customFormat="1" ht="15.75">
      <c r="B145" s="124"/>
      <c r="C145" s="120" t="s">
        <v>105</v>
      </c>
      <c r="D145" s="113" t="s">
        <v>68</v>
      </c>
      <c r="E145" s="121" t="s">
        <v>17</v>
      </c>
      <c r="F145" s="121" t="s">
        <v>17</v>
      </c>
      <c r="G145" s="121" t="s">
        <v>221</v>
      </c>
      <c r="H145" s="121"/>
      <c r="I145" s="123">
        <f>I146</f>
        <v>50.8</v>
      </c>
    </row>
    <row r="146" spans="2:9" s="106" customFormat="1" ht="33" customHeight="1">
      <c r="B146" s="124"/>
      <c r="C146" s="130" t="s">
        <v>297</v>
      </c>
      <c r="D146" s="113" t="s">
        <v>68</v>
      </c>
      <c r="E146" s="121" t="s">
        <v>17</v>
      </c>
      <c r="F146" s="121" t="s">
        <v>17</v>
      </c>
      <c r="G146" s="121" t="s">
        <v>296</v>
      </c>
      <c r="H146" s="121"/>
      <c r="I146" s="123">
        <f>I147</f>
        <v>50.8</v>
      </c>
    </row>
    <row r="147" spans="2:9" s="106" customFormat="1" ht="129" customHeight="1">
      <c r="B147" s="124"/>
      <c r="C147" s="130" t="s">
        <v>298</v>
      </c>
      <c r="D147" s="113" t="s">
        <v>68</v>
      </c>
      <c r="E147" s="121" t="s">
        <v>17</v>
      </c>
      <c r="F147" s="121" t="s">
        <v>17</v>
      </c>
      <c r="G147" s="121" t="s">
        <v>299</v>
      </c>
      <c r="H147" s="121"/>
      <c r="I147" s="123">
        <f>I148</f>
        <v>50.8</v>
      </c>
    </row>
    <row r="148" spans="2:11" s="106" customFormat="1" ht="33.75" customHeight="1">
      <c r="B148" s="124"/>
      <c r="C148" s="120" t="s">
        <v>267</v>
      </c>
      <c r="D148" s="113" t="s">
        <v>68</v>
      </c>
      <c r="E148" s="121" t="s">
        <v>17</v>
      </c>
      <c r="F148" s="121" t="s">
        <v>17</v>
      </c>
      <c r="G148" s="121" t="s">
        <v>299</v>
      </c>
      <c r="H148" s="121" t="s">
        <v>82</v>
      </c>
      <c r="I148" s="123">
        <v>50.8</v>
      </c>
      <c r="K148" s="106" t="s">
        <v>99</v>
      </c>
    </row>
    <row r="149" spans="2:9" s="106" customFormat="1" ht="15.75">
      <c r="B149" s="126"/>
      <c r="C149" s="120" t="s">
        <v>109</v>
      </c>
      <c r="D149" s="113" t="s">
        <v>68</v>
      </c>
      <c r="E149" s="113" t="s">
        <v>18</v>
      </c>
      <c r="F149" s="113"/>
      <c r="G149" s="113"/>
      <c r="H149" s="113"/>
      <c r="I149" s="123">
        <v>100</v>
      </c>
    </row>
    <row r="150" spans="2:9" s="106" customFormat="1" ht="15.75">
      <c r="B150" s="124"/>
      <c r="C150" s="120" t="s">
        <v>108</v>
      </c>
      <c r="D150" s="113" t="s">
        <v>68</v>
      </c>
      <c r="E150" s="113" t="s">
        <v>18</v>
      </c>
      <c r="F150" s="113" t="s">
        <v>18</v>
      </c>
      <c r="G150" s="113"/>
      <c r="H150" s="129"/>
      <c r="I150" s="123">
        <v>100</v>
      </c>
    </row>
    <row r="151" spans="2:9" s="106" customFormat="1" ht="47.25">
      <c r="B151" s="124"/>
      <c r="C151" s="120" t="s">
        <v>149</v>
      </c>
      <c r="D151" s="113" t="s">
        <v>68</v>
      </c>
      <c r="E151" s="113" t="s">
        <v>18</v>
      </c>
      <c r="F151" s="113" t="s">
        <v>18</v>
      </c>
      <c r="G151" s="113" t="s">
        <v>233</v>
      </c>
      <c r="H151" s="129"/>
      <c r="I151" s="123">
        <v>100</v>
      </c>
    </row>
    <row r="152" spans="2:9" s="106" customFormat="1" ht="15.75">
      <c r="B152" s="124"/>
      <c r="C152" s="120" t="s">
        <v>105</v>
      </c>
      <c r="D152" s="113" t="s">
        <v>68</v>
      </c>
      <c r="E152" s="113" t="s">
        <v>18</v>
      </c>
      <c r="F152" s="113" t="s">
        <v>18</v>
      </c>
      <c r="G152" s="113" t="s">
        <v>234</v>
      </c>
      <c r="H152" s="129"/>
      <c r="I152" s="123">
        <v>100</v>
      </c>
    </row>
    <row r="153" spans="2:9" s="106" customFormat="1" ht="47.25">
      <c r="B153" s="124"/>
      <c r="C153" s="120" t="s">
        <v>235</v>
      </c>
      <c r="D153" s="113" t="s">
        <v>68</v>
      </c>
      <c r="E153" s="113" t="s">
        <v>18</v>
      </c>
      <c r="F153" s="113" t="s">
        <v>18</v>
      </c>
      <c r="G153" s="113" t="s">
        <v>236</v>
      </c>
      <c r="H153" s="129"/>
      <c r="I153" s="123">
        <v>100</v>
      </c>
    </row>
    <row r="154" spans="2:9" s="106" customFormat="1" ht="31.5">
      <c r="B154" s="124"/>
      <c r="C154" s="120" t="s">
        <v>107</v>
      </c>
      <c r="D154" s="113" t="s">
        <v>68</v>
      </c>
      <c r="E154" s="113" t="s">
        <v>18</v>
      </c>
      <c r="F154" s="113" t="s">
        <v>18</v>
      </c>
      <c r="G154" s="113" t="s">
        <v>237</v>
      </c>
      <c r="H154" s="129"/>
      <c r="I154" s="123">
        <v>100</v>
      </c>
    </row>
    <row r="155" spans="2:9" s="106" customFormat="1" ht="37.5" customHeight="1">
      <c r="B155" s="124"/>
      <c r="C155" s="120" t="s">
        <v>267</v>
      </c>
      <c r="D155" s="113" t="s">
        <v>68</v>
      </c>
      <c r="E155" s="113" t="s">
        <v>18</v>
      </c>
      <c r="F155" s="113" t="s">
        <v>18</v>
      </c>
      <c r="G155" s="113" t="s">
        <v>237</v>
      </c>
      <c r="H155" s="129" t="s">
        <v>82</v>
      </c>
      <c r="I155" s="123">
        <v>100</v>
      </c>
    </row>
    <row r="156" spans="2:9" s="106" customFormat="1" ht="15.75">
      <c r="B156" s="126"/>
      <c r="C156" s="120" t="s">
        <v>0</v>
      </c>
      <c r="D156" s="113" t="s">
        <v>68</v>
      </c>
      <c r="E156" s="121" t="s">
        <v>21</v>
      </c>
      <c r="F156" s="121"/>
      <c r="G156" s="121"/>
      <c r="H156" s="121"/>
      <c r="I156" s="223">
        <f>I157</f>
        <v>4738.18138</v>
      </c>
    </row>
    <row r="157" spans="2:9" s="106" customFormat="1" ht="15.75">
      <c r="B157" s="124"/>
      <c r="C157" s="120" t="s">
        <v>62</v>
      </c>
      <c r="D157" s="113" t="s">
        <v>68</v>
      </c>
      <c r="E157" s="121" t="s">
        <v>21</v>
      </c>
      <c r="F157" s="121" t="s">
        <v>27</v>
      </c>
      <c r="G157" s="121"/>
      <c r="H157" s="121"/>
      <c r="I157" s="223">
        <f>I158</f>
        <v>4738.18138</v>
      </c>
    </row>
    <row r="158" spans="2:9" s="106" customFormat="1" ht="31.5">
      <c r="B158" s="124"/>
      <c r="C158" s="120" t="s">
        <v>140</v>
      </c>
      <c r="D158" s="113" t="s">
        <v>68</v>
      </c>
      <c r="E158" s="121" t="s">
        <v>21</v>
      </c>
      <c r="F158" s="121" t="s">
        <v>27</v>
      </c>
      <c r="G158" s="121" t="s">
        <v>238</v>
      </c>
      <c r="H158" s="121"/>
      <c r="I158" s="223">
        <f>I159+I170+I178+I182</f>
        <v>4738.18138</v>
      </c>
    </row>
    <row r="159" spans="2:9" s="106" customFormat="1" ht="31.5">
      <c r="B159" s="124"/>
      <c r="C159" s="120" t="s">
        <v>101</v>
      </c>
      <c r="D159" s="113" t="s">
        <v>68</v>
      </c>
      <c r="E159" s="121" t="s">
        <v>21</v>
      </c>
      <c r="F159" s="121" t="s">
        <v>27</v>
      </c>
      <c r="G159" s="121" t="s">
        <v>239</v>
      </c>
      <c r="H159" s="121"/>
      <c r="I159" s="223">
        <f>I160+I167</f>
        <v>2339.38138</v>
      </c>
    </row>
    <row r="160" spans="2:9" s="106" customFormat="1" ht="30.75" customHeight="1">
      <c r="B160" s="124"/>
      <c r="C160" s="120" t="s">
        <v>240</v>
      </c>
      <c r="D160" s="113" t="s">
        <v>68</v>
      </c>
      <c r="E160" s="121" t="s">
        <v>21</v>
      </c>
      <c r="F160" s="121" t="s">
        <v>27</v>
      </c>
      <c r="G160" s="121" t="s">
        <v>241</v>
      </c>
      <c r="H160" s="121"/>
      <c r="I160" s="223">
        <f>I161+I166</f>
        <v>2264.38138</v>
      </c>
    </row>
    <row r="161" spans="2:9" s="106" customFormat="1" ht="63">
      <c r="B161" s="124"/>
      <c r="C161" s="120" t="s">
        <v>103</v>
      </c>
      <c r="D161" s="113" t="s">
        <v>68</v>
      </c>
      <c r="E161" s="121" t="s">
        <v>21</v>
      </c>
      <c r="F161" s="121" t="s">
        <v>27</v>
      </c>
      <c r="G161" s="121" t="s">
        <v>242</v>
      </c>
      <c r="H161" s="121"/>
      <c r="I161" s="223">
        <f>I162+I163+I164</f>
        <v>2164.38138</v>
      </c>
    </row>
    <row r="162" spans="2:9" s="106" customFormat="1" ht="69" customHeight="1">
      <c r="B162" s="124"/>
      <c r="C162" s="120" t="s">
        <v>85</v>
      </c>
      <c r="D162" s="113" t="s">
        <v>68</v>
      </c>
      <c r="E162" s="121" t="s">
        <v>21</v>
      </c>
      <c r="F162" s="121" t="s">
        <v>27</v>
      </c>
      <c r="G162" s="121" t="s">
        <v>242</v>
      </c>
      <c r="H162" s="121" t="s">
        <v>81</v>
      </c>
      <c r="I162" s="123">
        <v>1566.9</v>
      </c>
    </row>
    <row r="163" spans="2:9" s="106" customFormat="1" ht="31.5">
      <c r="B163" s="124"/>
      <c r="C163" s="120" t="s">
        <v>267</v>
      </c>
      <c r="D163" s="113" t="s">
        <v>68</v>
      </c>
      <c r="E163" s="121" t="s">
        <v>21</v>
      </c>
      <c r="F163" s="121" t="s">
        <v>27</v>
      </c>
      <c r="G163" s="121" t="s">
        <v>242</v>
      </c>
      <c r="H163" s="121" t="s">
        <v>82</v>
      </c>
      <c r="I163" s="223">
        <f>422.7+164.58138</f>
        <v>587.28138</v>
      </c>
    </row>
    <row r="164" spans="2:9" s="106" customFormat="1" ht="15.75">
      <c r="B164" s="124"/>
      <c r="C164" s="120" t="s">
        <v>88</v>
      </c>
      <c r="D164" s="113" t="s">
        <v>68</v>
      </c>
      <c r="E164" s="121" t="s">
        <v>21</v>
      </c>
      <c r="F164" s="121" t="s">
        <v>27</v>
      </c>
      <c r="G164" s="121" t="s">
        <v>242</v>
      </c>
      <c r="H164" s="121" t="s">
        <v>83</v>
      </c>
      <c r="I164" s="123">
        <v>10.2</v>
      </c>
    </row>
    <row r="165" spans="2:9" s="106" customFormat="1" ht="33" customHeight="1">
      <c r="B165" s="124"/>
      <c r="C165" s="120" t="s">
        <v>102</v>
      </c>
      <c r="D165" s="113" t="s">
        <v>68</v>
      </c>
      <c r="E165" s="121" t="s">
        <v>21</v>
      </c>
      <c r="F165" s="121" t="s">
        <v>27</v>
      </c>
      <c r="G165" s="121" t="s">
        <v>243</v>
      </c>
      <c r="H165" s="121"/>
      <c r="I165" s="123">
        <v>100</v>
      </c>
    </row>
    <row r="166" spans="2:11" s="106" customFormat="1" ht="31.5">
      <c r="B166" s="124"/>
      <c r="C166" s="120" t="s">
        <v>267</v>
      </c>
      <c r="D166" s="113" t="s">
        <v>68</v>
      </c>
      <c r="E166" s="121" t="s">
        <v>21</v>
      </c>
      <c r="F166" s="121" t="s">
        <v>27</v>
      </c>
      <c r="G166" s="121" t="s">
        <v>243</v>
      </c>
      <c r="H166" s="121" t="s">
        <v>82</v>
      </c>
      <c r="I166" s="123">
        <v>100</v>
      </c>
      <c r="K166" s="132"/>
    </row>
    <row r="167" spans="2:9" s="106" customFormat="1" ht="37.5" customHeight="1">
      <c r="B167" s="124"/>
      <c r="C167" s="120" t="s">
        <v>170</v>
      </c>
      <c r="D167" s="113" t="s">
        <v>68</v>
      </c>
      <c r="E167" s="121" t="s">
        <v>21</v>
      </c>
      <c r="F167" s="121" t="s">
        <v>27</v>
      </c>
      <c r="G167" s="121" t="s">
        <v>244</v>
      </c>
      <c r="H167" s="121"/>
      <c r="I167" s="123">
        <v>75</v>
      </c>
    </row>
    <row r="168" spans="2:9" s="106" customFormat="1" ht="53.25" customHeight="1">
      <c r="B168" s="124"/>
      <c r="C168" s="237" t="s">
        <v>314</v>
      </c>
      <c r="D168" s="113" t="s">
        <v>68</v>
      </c>
      <c r="E168" s="121" t="s">
        <v>21</v>
      </c>
      <c r="F168" s="121" t="s">
        <v>27</v>
      </c>
      <c r="G168" s="121" t="s">
        <v>245</v>
      </c>
      <c r="H168" s="121"/>
      <c r="I168" s="123">
        <v>75</v>
      </c>
    </row>
    <row r="169" spans="2:11" s="106" customFormat="1" ht="15.75">
      <c r="B169" s="124"/>
      <c r="C169" s="125" t="s">
        <v>87</v>
      </c>
      <c r="D169" s="113" t="s">
        <v>68</v>
      </c>
      <c r="E169" s="121" t="s">
        <v>21</v>
      </c>
      <c r="F169" s="121" t="s">
        <v>27</v>
      </c>
      <c r="G169" s="121" t="s">
        <v>245</v>
      </c>
      <c r="H169" s="121" t="s">
        <v>84</v>
      </c>
      <c r="I169" s="123">
        <v>75</v>
      </c>
      <c r="K169" s="132"/>
    </row>
    <row r="170" spans="2:9" s="106" customFormat="1" ht="23.25" customHeight="1">
      <c r="B170" s="133"/>
      <c r="C170" s="125" t="s">
        <v>104</v>
      </c>
      <c r="D170" s="113" t="s">
        <v>68</v>
      </c>
      <c r="E170" s="121" t="s">
        <v>21</v>
      </c>
      <c r="F170" s="121" t="s">
        <v>27</v>
      </c>
      <c r="G170" s="121" t="s">
        <v>246</v>
      </c>
      <c r="H170" s="121"/>
      <c r="I170" s="123">
        <f>I171</f>
        <v>2123.8</v>
      </c>
    </row>
    <row r="171" spans="2:9" s="106" customFormat="1" ht="15.75">
      <c r="B171" s="124"/>
      <c r="C171" s="120" t="s">
        <v>247</v>
      </c>
      <c r="D171" s="113" t="s">
        <v>68</v>
      </c>
      <c r="E171" s="121" t="s">
        <v>21</v>
      </c>
      <c r="F171" s="121" t="s">
        <v>27</v>
      </c>
      <c r="G171" s="121" t="s">
        <v>248</v>
      </c>
      <c r="H171" s="121"/>
      <c r="I171" s="123">
        <f>I172+I176</f>
        <v>2123.8</v>
      </c>
    </row>
    <row r="172" spans="2:9" s="106" customFormat="1" ht="63">
      <c r="B172" s="124"/>
      <c r="C172" s="120" t="s">
        <v>103</v>
      </c>
      <c r="D172" s="113" t="s">
        <v>68</v>
      </c>
      <c r="E172" s="121" t="s">
        <v>21</v>
      </c>
      <c r="F172" s="121" t="s">
        <v>27</v>
      </c>
      <c r="G172" s="121" t="s">
        <v>249</v>
      </c>
      <c r="H172" s="121"/>
      <c r="I172" s="123">
        <f>I173+I174+I175</f>
        <v>2023.8</v>
      </c>
    </row>
    <row r="173" spans="2:9" s="106" customFormat="1" ht="64.5" customHeight="1">
      <c r="B173" s="124"/>
      <c r="C173" s="120" t="s">
        <v>85</v>
      </c>
      <c r="D173" s="113" t="s">
        <v>68</v>
      </c>
      <c r="E173" s="121" t="s">
        <v>21</v>
      </c>
      <c r="F173" s="121" t="s">
        <v>27</v>
      </c>
      <c r="G173" s="121" t="s">
        <v>249</v>
      </c>
      <c r="H173" s="121" t="s">
        <v>81</v>
      </c>
      <c r="I173" s="123">
        <v>1561.8</v>
      </c>
    </row>
    <row r="174" spans="2:9" s="106" customFormat="1" ht="31.5">
      <c r="B174" s="124"/>
      <c r="C174" s="120" t="s">
        <v>267</v>
      </c>
      <c r="D174" s="113" t="s">
        <v>68</v>
      </c>
      <c r="E174" s="121" t="s">
        <v>21</v>
      </c>
      <c r="F174" s="121" t="s">
        <v>27</v>
      </c>
      <c r="G174" s="121" t="s">
        <v>249</v>
      </c>
      <c r="H174" s="121" t="s">
        <v>82</v>
      </c>
      <c r="I174" s="123">
        <f>243.5+100+90</f>
        <v>433.5</v>
      </c>
    </row>
    <row r="175" spans="2:9" s="106" customFormat="1" ht="15.75">
      <c r="B175" s="124"/>
      <c r="C175" s="120" t="s">
        <v>88</v>
      </c>
      <c r="D175" s="113" t="s">
        <v>68</v>
      </c>
      <c r="E175" s="121" t="s">
        <v>21</v>
      </c>
      <c r="F175" s="121" t="s">
        <v>27</v>
      </c>
      <c r="G175" s="121" t="s">
        <v>249</v>
      </c>
      <c r="H175" s="121" t="s">
        <v>83</v>
      </c>
      <c r="I175" s="123">
        <v>28.5</v>
      </c>
    </row>
    <row r="176" spans="2:9" s="106" customFormat="1" ht="31.5">
      <c r="B176" s="124"/>
      <c r="C176" s="120" t="s">
        <v>102</v>
      </c>
      <c r="D176" s="113" t="s">
        <v>68</v>
      </c>
      <c r="E176" s="121" t="s">
        <v>21</v>
      </c>
      <c r="F176" s="121" t="s">
        <v>27</v>
      </c>
      <c r="G176" s="121" t="s">
        <v>250</v>
      </c>
      <c r="H176" s="121"/>
      <c r="I176" s="123">
        <v>100</v>
      </c>
    </row>
    <row r="177" spans="2:9" s="106" customFormat="1" ht="31.5">
      <c r="B177" s="124"/>
      <c r="C177" s="120" t="s">
        <v>267</v>
      </c>
      <c r="D177" s="113" t="s">
        <v>68</v>
      </c>
      <c r="E177" s="121" t="s">
        <v>21</v>
      </c>
      <c r="F177" s="121" t="s">
        <v>27</v>
      </c>
      <c r="G177" s="121" t="s">
        <v>250</v>
      </c>
      <c r="H177" s="121" t="s">
        <v>82</v>
      </c>
      <c r="I177" s="123">
        <v>100</v>
      </c>
    </row>
    <row r="178" spans="2:9" s="106" customFormat="1" ht="31.5">
      <c r="B178" s="124"/>
      <c r="C178" s="125" t="s">
        <v>131</v>
      </c>
      <c r="D178" s="113" t="s">
        <v>68</v>
      </c>
      <c r="E178" s="121" t="s">
        <v>21</v>
      </c>
      <c r="F178" s="121" t="s">
        <v>27</v>
      </c>
      <c r="G178" s="121" t="s">
        <v>251</v>
      </c>
      <c r="H178" s="121"/>
      <c r="I178" s="123">
        <v>25</v>
      </c>
    </row>
    <row r="179" spans="2:9" s="106" customFormat="1" ht="31.5">
      <c r="B179" s="124"/>
      <c r="C179" s="125" t="s">
        <v>252</v>
      </c>
      <c r="D179" s="113" t="s">
        <v>68</v>
      </c>
      <c r="E179" s="121" t="s">
        <v>21</v>
      </c>
      <c r="F179" s="121" t="s">
        <v>27</v>
      </c>
      <c r="G179" s="121" t="s">
        <v>253</v>
      </c>
      <c r="H179" s="121"/>
      <c r="I179" s="123">
        <v>25</v>
      </c>
    </row>
    <row r="180" spans="2:9" s="106" customFormat="1" ht="31.5">
      <c r="B180" s="124"/>
      <c r="C180" s="125" t="s">
        <v>132</v>
      </c>
      <c r="D180" s="113" t="s">
        <v>68</v>
      </c>
      <c r="E180" s="121" t="s">
        <v>21</v>
      </c>
      <c r="F180" s="121" t="s">
        <v>27</v>
      </c>
      <c r="G180" s="121" t="s">
        <v>254</v>
      </c>
      <c r="H180" s="121"/>
      <c r="I180" s="123">
        <v>25</v>
      </c>
    </row>
    <row r="181" spans="2:9" s="106" customFormat="1" ht="31.5">
      <c r="B181" s="124"/>
      <c r="C181" s="120" t="s">
        <v>267</v>
      </c>
      <c r="D181" s="113" t="s">
        <v>68</v>
      </c>
      <c r="E181" s="121" t="s">
        <v>21</v>
      </c>
      <c r="F181" s="121" t="s">
        <v>27</v>
      </c>
      <c r="G181" s="121" t="s">
        <v>255</v>
      </c>
      <c r="H181" s="121" t="s">
        <v>82</v>
      </c>
      <c r="I181" s="123">
        <v>25</v>
      </c>
    </row>
    <row r="182" spans="2:9" s="106" customFormat="1" ht="20.25" customHeight="1">
      <c r="B182" s="124"/>
      <c r="C182" s="120" t="s">
        <v>105</v>
      </c>
      <c r="D182" s="113" t="s">
        <v>68</v>
      </c>
      <c r="E182" s="121" t="s">
        <v>21</v>
      </c>
      <c r="F182" s="121" t="s">
        <v>27</v>
      </c>
      <c r="G182" s="121" t="s">
        <v>256</v>
      </c>
      <c r="H182" s="121"/>
      <c r="I182" s="123">
        <v>250</v>
      </c>
    </row>
    <row r="183" spans="2:9" s="106" customFormat="1" ht="35.25" customHeight="1">
      <c r="B183" s="124"/>
      <c r="C183" s="125" t="s">
        <v>257</v>
      </c>
      <c r="D183" s="113" t="s">
        <v>68</v>
      </c>
      <c r="E183" s="121" t="s">
        <v>21</v>
      </c>
      <c r="F183" s="121" t="s">
        <v>27</v>
      </c>
      <c r="G183" s="121" t="s">
        <v>258</v>
      </c>
      <c r="H183" s="121"/>
      <c r="I183" s="123">
        <v>250</v>
      </c>
    </row>
    <row r="184" spans="2:9" s="106" customFormat="1" ht="35.25" customHeight="1">
      <c r="B184" s="124"/>
      <c r="C184" s="125" t="s">
        <v>132</v>
      </c>
      <c r="D184" s="113" t="s">
        <v>68</v>
      </c>
      <c r="E184" s="121" t="s">
        <v>21</v>
      </c>
      <c r="F184" s="121" t="s">
        <v>27</v>
      </c>
      <c r="G184" s="121" t="s">
        <v>259</v>
      </c>
      <c r="H184" s="121"/>
      <c r="I184" s="123">
        <v>250</v>
      </c>
    </row>
    <row r="185" spans="2:9" s="106" customFormat="1" ht="69.75" customHeight="1" hidden="1">
      <c r="B185" s="124"/>
      <c r="C185" s="120" t="s">
        <v>85</v>
      </c>
      <c r="D185" s="113" t="s">
        <v>68</v>
      </c>
      <c r="E185" s="121" t="s">
        <v>21</v>
      </c>
      <c r="F185" s="121" t="s">
        <v>27</v>
      </c>
      <c r="G185" s="121" t="s">
        <v>100</v>
      </c>
      <c r="H185" s="121" t="s">
        <v>81</v>
      </c>
      <c r="I185" s="123">
        <v>0</v>
      </c>
    </row>
    <row r="186" spans="2:11" s="106" customFormat="1" ht="31.5">
      <c r="B186" s="124"/>
      <c r="C186" s="120" t="s">
        <v>267</v>
      </c>
      <c r="D186" s="113" t="s">
        <v>68</v>
      </c>
      <c r="E186" s="121" t="s">
        <v>21</v>
      </c>
      <c r="F186" s="121" t="s">
        <v>27</v>
      </c>
      <c r="G186" s="121" t="s">
        <v>259</v>
      </c>
      <c r="H186" s="121" t="s">
        <v>82</v>
      </c>
      <c r="I186" s="123">
        <v>250</v>
      </c>
      <c r="K186" s="132"/>
    </row>
    <row r="187" spans="2:9" s="106" customFormat="1" ht="15" hidden="1">
      <c r="B187" s="124"/>
      <c r="C187" s="125" t="s">
        <v>105</v>
      </c>
      <c r="D187" s="113" t="s">
        <v>68</v>
      </c>
      <c r="E187" s="121" t="s">
        <v>21</v>
      </c>
      <c r="F187" s="121" t="s">
        <v>27</v>
      </c>
      <c r="G187" s="121" t="s">
        <v>153</v>
      </c>
      <c r="H187" s="121"/>
      <c r="I187" s="123">
        <v>0</v>
      </c>
    </row>
    <row r="188" spans="2:9" s="106" customFormat="1" ht="41.25" customHeight="1" hidden="1">
      <c r="B188" s="124"/>
      <c r="C188" s="125" t="s">
        <v>123</v>
      </c>
      <c r="D188" s="113" t="s">
        <v>68</v>
      </c>
      <c r="E188" s="121" t="s">
        <v>21</v>
      </c>
      <c r="F188" s="121" t="s">
        <v>27</v>
      </c>
      <c r="G188" s="121" t="s">
        <v>152</v>
      </c>
      <c r="H188" s="121"/>
      <c r="I188" s="123">
        <v>0</v>
      </c>
    </row>
    <row r="189" spans="2:9" s="106" customFormat="1" ht="30.75" hidden="1">
      <c r="B189" s="126"/>
      <c r="C189" s="125" t="s">
        <v>86</v>
      </c>
      <c r="D189" s="113" t="s">
        <v>68</v>
      </c>
      <c r="E189" s="121" t="s">
        <v>21</v>
      </c>
      <c r="F189" s="121" t="s">
        <v>27</v>
      </c>
      <c r="G189" s="121" t="s">
        <v>152</v>
      </c>
      <c r="H189" s="121" t="s">
        <v>82</v>
      </c>
      <c r="I189" s="123">
        <v>0</v>
      </c>
    </row>
    <row r="190" spans="2:9" s="106" customFormat="1" ht="15.75">
      <c r="B190" s="126"/>
      <c r="C190" s="127" t="s">
        <v>51</v>
      </c>
      <c r="D190" s="113" t="s">
        <v>68</v>
      </c>
      <c r="E190" s="113" t="s">
        <v>20</v>
      </c>
      <c r="F190" s="113"/>
      <c r="G190" s="113"/>
      <c r="H190" s="113"/>
      <c r="I190" s="123">
        <f>I191</f>
        <v>300.2</v>
      </c>
    </row>
    <row r="191" spans="2:9" s="106" customFormat="1" ht="15.75">
      <c r="B191" s="124"/>
      <c r="C191" s="120" t="s">
        <v>79</v>
      </c>
      <c r="D191" s="113" t="s">
        <v>68</v>
      </c>
      <c r="E191" s="113" t="s">
        <v>20</v>
      </c>
      <c r="F191" s="113" t="s">
        <v>28</v>
      </c>
      <c r="G191" s="113"/>
      <c r="H191" s="129"/>
      <c r="I191" s="123">
        <f>I192</f>
        <v>300.2</v>
      </c>
    </row>
    <row r="192" spans="2:12" s="106" customFormat="1" ht="39" customHeight="1">
      <c r="B192" s="124"/>
      <c r="C192" s="120" t="s">
        <v>150</v>
      </c>
      <c r="D192" s="113" t="s">
        <v>68</v>
      </c>
      <c r="E192" s="113" t="s">
        <v>20</v>
      </c>
      <c r="F192" s="113" t="s">
        <v>28</v>
      </c>
      <c r="G192" s="113" t="s">
        <v>260</v>
      </c>
      <c r="H192" s="129"/>
      <c r="I192" s="123">
        <f>I193</f>
        <v>300.2</v>
      </c>
      <c r="L192" s="132"/>
    </row>
    <row r="193" spans="2:9" s="106" customFormat="1" ht="15.75">
      <c r="B193" s="124"/>
      <c r="C193" s="120" t="s">
        <v>105</v>
      </c>
      <c r="D193" s="113" t="s">
        <v>68</v>
      </c>
      <c r="E193" s="113" t="s">
        <v>20</v>
      </c>
      <c r="F193" s="113" t="s">
        <v>28</v>
      </c>
      <c r="G193" s="113" t="s">
        <v>261</v>
      </c>
      <c r="H193" s="129"/>
      <c r="I193" s="123">
        <f>I194</f>
        <v>300.2</v>
      </c>
    </row>
    <row r="194" spans="2:9" s="106" customFormat="1" ht="35.25" customHeight="1">
      <c r="B194" s="124"/>
      <c r="C194" s="120" t="s">
        <v>262</v>
      </c>
      <c r="D194" s="113" t="s">
        <v>68</v>
      </c>
      <c r="E194" s="113" t="s">
        <v>20</v>
      </c>
      <c r="F194" s="113" t="s">
        <v>28</v>
      </c>
      <c r="G194" s="113" t="s">
        <v>263</v>
      </c>
      <c r="H194" s="129"/>
      <c r="I194" s="123">
        <f>I195</f>
        <v>300.2</v>
      </c>
    </row>
    <row r="195" spans="2:9" s="106" customFormat="1" ht="35.25" customHeight="1">
      <c r="B195" s="124"/>
      <c r="C195" s="120" t="s">
        <v>106</v>
      </c>
      <c r="D195" s="113" t="s">
        <v>68</v>
      </c>
      <c r="E195" s="113" t="s">
        <v>20</v>
      </c>
      <c r="F195" s="113" t="s">
        <v>28</v>
      </c>
      <c r="G195" s="113" t="s">
        <v>264</v>
      </c>
      <c r="H195" s="129"/>
      <c r="I195" s="123">
        <f>I196+I197</f>
        <v>300.2</v>
      </c>
    </row>
    <row r="196" spans="2:12" s="155" customFormat="1" ht="63.75" customHeight="1" hidden="1">
      <c r="B196" s="154"/>
      <c r="C196" s="233" t="s">
        <v>85</v>
      </c>
      <c r="D196" s="234" t="s">
        <v>68</v>
      </c>
      <c r="E196" s="234" t="s">
        <v>20</v>
      </c>
      <c r="F196" s="234" t="s">
        <v>28</v>
      </c>
      <c r="G196" s="234" t="s">
        <v>264</v>
      </c>
      <c r="H196" s="235" t="s">
        <v>81</v>
      </c>
      <c r="I196" s="236"/>
      <c r="L196" s="156"/>
    </row>
    <row r="197" spans="2:9" s="106" customFormat="1" ht="37.5" customHeight="1">
      <c r="B197" s="124"/>
      <c r="C197" s="120" t="s">
        <v>267</v>
      </c>
      <c r="D197" s="113" t="s">
        <v>68</v>
      </c>
      <c r="E197" s="113" t="s">
        <v>20</v>
      </c>
      <c r="F197" s="113" t="s">
        <v>28</v>
      </c>
      <c r="G197" s="113" t="s">
        <v>264</v>
      </c>
      <c r="H197" s="129" t="s">
        <v>82</v>
      </c>
      <c r="I197" s="123">
        <v>300.2</v>
      </c>
    </row>
    <row r="198" spans="2:10" s="106" customFormat="1" ht="18.75" customHeight="1">
      <c r="B198" s="124"/>
      <c r="C198" s="134" t="s">
        <v>48</v>
      </c>
      <c r="D198" s="113"/>
      <c r="E198" s="121"/>
      <c r="F198" s="121"/>
      <c r="G198" s="121"/>
      <c r="H198" s="121"/>
      <c r="I198" s="123">
        <f>I11+I19</f>
        <v>17054.08138</v>
      </c>
      <c r="J198" s="135"/>
    </row>
    <row r="199" spans="2:11" s="106" customFormat="1" ht="15">
      <c r="B199" s="136"/>
      <c r="C199" s="137"/>
      <c r="D199" s="138"/>
      <c r="E199" s="104"/>
      <c r="F199" s="104"/>
      <c r="G199" s="104"/>
      <c r="H199" s="104"/>
      <c r="I199" s="139"/>
      <c r="J199" s="140"/>
      <c r="K199" s="135"/>
    </row>
    <row r="200" spans="2:9" s="106" customFormat="1" ht="15">
      <c r="B200" s="141" t="s">
        <v>127</v>
      </c>
      <c r="C200" s="142"/>
      <c r="D200" s="143"/>
      <c r="I200" s="132"/>
    </row>
    <row r="201" spans="2:9" s="106" customFormat="1" ht="15">
      <c r="B201" s="106" t="s">
        <v>66</v>
      </c>
      <c r="C201" s="144"/>
      <c r="D201" s="145"/>
      <c r="G201" s="263" t="s">
        <v>128</v>
      </c>
      <c r="H201" s="263"/>
      <c r="I201" s="263"/>
    </row>
    <row r="202" spans="3:12" ht="18">
      <c r="C202" s="146"/>
      <c r="D202" s="147"/>
      <c r="I202" s="148"/>
      <c r="K202" s="147"/>
      <c r="L202" s="149"/>
    </row>
  </sheetData>
  <sheetProtection/>
  <mergeCells count="8">
    <mergeCell ref="C7:H7"/>
    <mergeCell ref="G201:I201"/>
    <mergeCell ref="H8:I8"/>
    <mergeCell ref="C1:I1"/>
    <mergeCell ref="C2:I2"/>
    <mergeCell ref="C6:H6"/>
    <mergeCell ref="C4:I4"/>
    <mergeCell ref="C5:I5"/>
  </mergeCells>
  <printOptions horizontalCentered="1"/>
  <pageMargins left="1.1811023622047245" right="0.3937007874015748" top="0.7874015748031497" bottom="0.7874015748031497" header="0" footer="0"/>
  <pageSetup blackAndWhite="1" fitToHeight="6" horizontalDpi="600" verticalDpi="600" orientation="portrait" paperSize="9" scale="73" r:id="rId3"/>
  <rowBreaks count="4" manualBreakCount="4">
    <brk id="35" max="8" man="1"/>
    <brk id="74" max="8" man="1"/>
    <brk id="116" max="8" man="1"/>
    <brk id="15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H26"/>
  <sheetViews>
    <sheetView zoomScalePageLayoutView="0" workbookViewId="0" topLeftCell="B1">
      <selection activeCell="D2" sqref="D2"/>
    </sheetView>
  </sheetViews>
  <sheetFormatPr defaultColWidth="9.125" defaultRowHeight="12.75"/>
  <cols>
    <col min="1" max="1" width="0" style="12" hidden="1" customWidth="1"/>
    <col min="2" max="2" width="34.625" style="11" customWidth="1"/>
    <col min="3" max="3" width="54.625" style="11" customWidth="1"/>
    <col min="4" max="4" width="16.375" style="11" customWidth="1"/>
    <col min="5" max="5" width="9.125" style="11" customWidth="1"/>
    <col min="6" max="6" width="17.625" style="12" customWidth="1"/>
    <col min="7" max="7" width="19.875" style="12" customWidth="1"/>
    <col min="8" max="8" width="10.875" style="12" bestFit="1" customWidth="1"/>
    <col min="9" max="16384" width="9.125" style="12" customWidth="1"/>
  </cols>
  <sheetData>
    <row r="1" spans="2:4" ht="18.75" customHeight="1">
      <c r="B1" s="44"/>
      <c r="C1" s="268" t="s">
        <v>322</v>
      </c>
      <c r="D1" s="268"/>
    </row>
    <row r="2" ht="18">
      <c r="D2" s="31" t="s">
        <v>323</v>
      </c>
    </row>
    <row r="3" ht="18">
      <c r="D3" s="31"/>
    </row>
    <row r="4" spans="2:4" ht="18.75" customHeight="1">
      <c r="B4" s="44"/>
      <c r="C4" s="268" t="s">
        <v>144</v>
      </c>
      <c r="D4" s="268"/>
    </row>
    <row r="5" ht="18">
      <c r="D5" s="31" t="s">
        <v>293</v>
      </c>
    </row>
    <row r="6" ht="17.25" customHeight="1"/>
    <row r="7" ht="18" customHeight="1"/>
    <row r="8" spans="2:6" ht="60" customHeight="1">
      <c r="B8" s="248" t="s">
        <v>287</v>
      </c>
      <c r="C8" s="267"/>
      <c r="D8" s="267"/>
      <c r="F8" s="13"/>
    </row>
    <row r="9" spans="6:7" ht="18">
      <c r="F9" s="14"/>
      <c r="G9" s="15"/>
    </row>
    <row r="10" ht="18">
      <c r="D10" s="10" t="s">
        <v>61</v>
      </c>
    </row>
    <row r="11" spans="2:7" ht="31.5">
      <c r="B11" s="5" t="s">
        <v>38</v>
      </c>
      <c r="C11" s="16" t="s">
        <v>288</v>
      </c>
      <c r="D11" s="17" t="s">
        <v>16</v>
      </c>
      <c r="F11" s="18"/>
      <c r="G11" s="18"/>
    </row>
    <row r="12" spans="2:7" ht="18" customHeight="1">
      <c r="B12" s="39">
        <v>1</v>
      </c>
      <c r="C12" s="40">
        <v>2</v>
      </c>
      <c r="D12" s="41">
        <v>3</v>
      </c>
      <c r="F12" s="18"/>
      <c r="G12" s="18"/>
    </row>
    <row r="13" spans="2:7" s="11" customFormat="1" ht="34.5">
      <c r="B13" s="45" t="s">
        <v>6</v>
      </c>
      <c r="C13" s="46" t="s">
        <v>5</v>
      </c>
      <c r="D13" s="47" t="e">
        <f>D14</f>
        <v>#REF!</v>
      </c>
      <c r="F13" s="19"/>
      <c r="G13" s="20"/>
    </row>
    <row r="14" spans="2:8" s="21" customFormat="1" ht="42" customHeight="1">
      <c r="B14" s="9" t="s">
        <v>15</v>
      </c>
      <c r="C14" s="48" t="s">
        <v>65</v>
      </c>
      <c r="D14" s="49" t="e">
        <f>D19-D15</f>
        <v>#REF!</v>
      </c>
      <c r="G14" s="22"/>
      <c r="H14" s="23"/>
    </row>
    <row r="15" spans="2:4" s="13" customFormat="1" ht="26.25" customHeight="1">
      <c r="B15" s="50" t="s">
        <v>10</v>
      </c>
      <c r="C15" s="51" t="s">
        <v>1</v>
      </c>
      <c r="D15" s="83" t="e">
        <f>D16</f>
        <v>#REF!</v>
      </c>
    </row>
    <row r="16" spans="2:4" s="13" customFormat="1" ht="44.25" customHeight="1">
      <c r="B16" s="52" t="s">
        <v>9</v>
      </c>
      <c r="C16" s="53" t="s">
        <v>2</v>
      </c>
      <c r="D16" s="84" t="e">
        <f>D17</f>
        <v>#REF!</v>
      </c>
    </row>
    <row r="17" spans="2:4" s="13" customFormat="1" ht="43.5" customHeight="1">
      <c r="B17" s="52" t="s">
        <v>8</v>
      </c>
      <c r="C17" s="53" t="s">
        <v>3</v>
      </c>
      <c r="D17" s="84" t="e">
        <f>D18</f>
        <v>#REF!</v>
      </c>
    </row>
    <row r="18" spans="2:4" s="13" customFormat="1" ht="37.5" customHeight="1">
      <c r="B18" s="52" t="s">
        <v>72</v>
      </c>
      <c r="C18" s="82" t="s">
        <v>157</v>
      </c>
      <c r="D18" s="84" t="e">
        <f>#REF!+#REF!</f>
        <v>#REF!</v>
      </c>
    </row>
    <row r="19" spans="2:4" s="13" customFormat="1" ht="22.5" customHeight="1">
      <c r="B19" s="50" t="s">
        <v>11</v>
      </c>
      <c r="C19" s="51" t="s">
        <v>12</v>
      </c>
      <c r="D19" s="83" t="e">
        <f>D20</f>
        <v>#REF!</v>
      </c>
    </row>
    <row r="20" spans="2:4" s="13" customFormat="1" ht="37.5" customHeight="1">
      <c r="B20" s="52" t="s">
        <v>13</v>
      </c>
      <c r="C20" s="53" t="s">
        <v>46</v>
      </c>
      <c r="D20" s="84" t="e">
        <f>D21</f>
        <v>#REF!</v>
      </c>
    </row>
    <row r="21" spans="2:4" s="13" customFormat="1" ht="37.5" customHeight="1">
      <c r="B21" s="52" t="s">
        <v>14</v>
      </c>
      <c r="C21" s="53" t="s">
        <v>47</v>
      </c>
      <c r="D21" s="84" t="e">
        <f>D22</f>
        <v>#REF!</v>
      </c>
    </row>
    <row r="22" spans="2:4" s="13" customFormat="1" ht="36">
      <c r="B22" s="52" t="s">
        <v>73</v>
      </c>
      <c r="C22" s="82" t="s">
        <v>158</v>
      </c>
      <c r="D22" s="84" t="e">
        <f>'прил 6 (ведом)'!I198+#REF!+0.1</f>
        <v>#REF!</v>
      </c>
    </row>
    <row r="23" spans="2:6" s="13" customFormat="1" ht="22.5" customHeight="1">
      <c r="B23" s="6"/>
      <c r="C23" s="37"/>
      <c r="D23" s="38"/>
      <c r="F23" s="29"/>
    </row>
    <row r="24" spans="2:5" s="25" customFormat="1" ht="15">
      <c r="B24" s="24"/>
      <c r="C24" s="13"/>
      <c r="D24" s="13"/>
      <c r="E24" s="13"/>
    </row>
    <row r="25" spans="2:4" s="2" customFormat="1" ht="18">
      <c r="B25" s="43" t="s">
        <v>127</v>
      </c>
      <c r="C25" s="8"/>
      <c r="D25" s="28"/>
    </row>
    <row r="26" spans="2:4" s="2" customFormat="1" ht="18">
      <c r="B26" s="42" t="s">
        <v>66</v>
      </c>
      <c r="C26" s="1"/>
      <c r="D26" s="26" t="s">
        <v>89</v>
      </c>
    </row>
  </sheetData>
  <sheetProtection/>
  <mergeCells count="3">
    <mergeCell ref="B8:D8"/>
    <mergeCell ref="C1:D1"/>
    <mergeCell ref="C4:D4"/>
  </mergeCells>
  <printOptions/>
  <pageMargins left="1.1811023622047245" right="0.3937007874015748" top="0.7874015748031497" bottom="0.7874015748031497" header="0.31496062992125984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"/>
  <sheetViews>
    <sheetView zoomScale="75" zoomScaleNormal="75" zoomScalePageLayoutView="0" workbookViewId="0" topLeftCell="B2">
      <selection activeCell="L30" sqref="L30"/>
    </sheetView>
  </sheetViews>
  <sheetFormatPr defaultColWidth="9.125" defaultRowHeight="12.75"/>
  <cols>
    <col min="1" max="1" width="0" style="85" hidden="1" customWidth="1"/>
    <col min="2" max="2" width="5.625" style="7" customWidth="1"/>
    <col min="3" max="3" width="70.625" style="7" customWidth="1"/>
    <col min="4" max="4" width="9.625" style="7" customWidth="1"/>
    <col min="5" max="5" width="9.50390625" style="7" customWidth="1"/>
    <col min="6" max="6" width="18.50390625" style="32" customWidth="1"/>
    <col min="7" max="7" width="8.125" style="7" hidden="1" customWidth="1"/>
    <col min="8" max="8" width="5.625" style="7" hidden="1" customWidth="1"/>
    <col min="9" max="9" width="65.50390625" style="7" hidden="1" customWidth="1"/>
    <col min="10" max="10" width="9.625" style="7" hidden="1" customWidth="1"/>
    <col min="11" max="11" width="9.50390625" style="7" hidden="1" customWidth="1"/>
    <col min="12" max="13" width="18.50390625" style="32" customWidth="1"/>
    <col min="14" max="14" width="71.125" style="7" customWidth="1"/>
    <col min="15" max="36" width="9.125" style="7" customWidth="1"/>
    <col min="37" max="16384" width="9.125" style="3" customWidth="1"/>
  </cols>
  <sheetData>
    <row r="1" spans="2:14" ht="23.25" customHeight="1" hidden="1">
      <c r="B1" s="269" t="s">
        <v>270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2:14" ht="57.75" customHeigh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2:14" ht="17.25" customHeight="1" hidden="1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2:14" ht="18" customHeight="1" hidden="1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2:14" ht="17.25" customHeight="1" hidden="1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</row>
    <row r="6" spans="2:14" ht="39" customHeight="1" hidden="1"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pans="2:13" ht="23.25" customHeight="1" hidden="1">
      <c r="B7" s="4"/>
      <c r="F7" s="3"/>
      <c r="H7" s="4"/>
      <c r="L7" s="3"/>
      <c r="M7" s="3"/>
    </row>
    <row r="8" spans="6:14" ht="18">
      <c r="F8" s="27"/>
      <c r="L8" s="27"/>
      <c r="N8" s="27" t="s">
        <v>64</v>
      </c>
    </row>
    <row r="9" spans="1:36" s="81" customFormat="1" ht="45.75" customHeight="1">
      <c r="A9" s="86"/>
      <c r="B9" s="77" t="s">
        <v>30</v>
      </c>
      <c r="C9" s="78" t="s">
        <v>45</v>
      </c>
      <c r="D9" s="78" t="s">
        <v>23</v>
      </c>
      <c r="E9" s="78" t="s">
        <v>24</v>
      </c>
      <c r="F9" s="79" t="s">
        <v>271</v>
      </c>
      <c r="G9" s="80"/>
      <c r="H9" s="77" t="s">
        <v>30</v>
      </c>
      <c r="I9" s="78" t="s">
        <v>45</v>
      </c>
      <c r="J9" s="78" t="s">
        <v>23</v>
      </c>
      <c r="K9" s="78" t="s">
        <v>24</v>
      </c>
      <c r="L9" s="79" t="s">
        <v>272</v>
      </c>
      <c r="M9" s="79" t="s">
        <v>273</v>
      </c>
      <c r="N9" s="66" t="s">
        <v>276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s="55" customFormat="1" ht="18">
      <c r="A10" s="87"/>
      <c r="B10" s="30">
        <v>1</v>
      </c>
      <c r="C10" s="30">
        <v>2</v>
      </c>
      <c r="D10" s="30">
        <v>3</v>
      </c>
      <c r="E10" s="30">
        <v>4</v>
      </c>
      <c r="F10" s="33">
        <v>5</v>
      </c>
      <c r="G10" s="54"/>
      <c r="H10" s="30">
        <v>1</v>
      </c>
      <c r="I10" s="30">
        <v>2</v>
      </c>
      <c r="J10" s="30">
        <v>3</v>
      </c>
      <c r="K10" s="30"/>
      <c r="L10" s="33">
        <v>6</v>
      </c>
      <c r="M10" s="33">
        <v>7</v>
      </c>
      <c r="N10" s="89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6" s="59" customFormat="1" ht="18">
      <c r="A11" s="88"/>
      <c r="B11" s="56"/>
      <c r="C11" s="57" t="s">
        <v>56</v>
      </c>
      <c r="D11" s="66"/>
      <c r="E11" s="66"/>
      <c r="F11" s="67">
        <f>F14+F15+F16+F18+F19+F21+F22+F26+F29+F31+F33+F35</f>
        <v>16703.28138</v>
      </c>
      <c r="G11" s="58"/>
      <c r="H11" s="56"/>
      <c r="I11" s="57" t="s">
        <v>56</v>
      </c>
      <c r="J11" s="66"/>
      <c r="K11" s="66"/>
      <c r="L11" s="67">
        <v>14983.2</v>
      </c>
      <c r="M11" s="67">
        <f>F11-L11</f>
        <v>1720.0813799999996</v>
      </c>
      <c r="N11" s="90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</row>
    <row r="12" spans="1:36" s="55" customFormat="1" ht="18">
      <c r="A12" s="87"/>
      <c r="B12" s="56"/>
      <c r="C12" s="60" t="s">
        <v>57</v>
      </c>
      <c r="D12" s="68"/>
      <c r="E12" s="68"/>
      <c r="F12" s="69"/>
      <c r="G12" s="54"/>
      <c r="H12" s="56"/>
      <c r="I12" s="60" t="s">
        <v>57</v>
      </c>
      <c r="J12" s="68"/>
      <c r="K12" s="68"/>
      <c r="L12" s="69"/>
      <c r="M12" s="69"/>
      <c r="N12" s="89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 s="55" customFormat="1" ht="18">
      <c r="A13" s="87"/>
      <c r="B13" s="34">
        <v>1</v>
      </c>
      <c r="C13" s="36" t="s">
        <v>37</v>
      </c>
      <c r="D13" s="70" t="s">
        <v>27</v>
      </c>
      <c r="E13" s="70"/>
      <c r="F13" s="71">
        <f>F14+F15+F16+F18+F19</f>
        <v>5311.9</v>
      </c>
      <c r="G13" s="54"/>
      <c r="H13" s="34">
        <v>1</v>
      </c>
      <c r="I13" s="36" t="s">
        <v>37</v>
      </c>
      <c r="J13" s="70" t="s">
        <v>27</v>
      </c>
      <c r="K13" s="70"/>
      <c r="L13" s="71">
        <v>5041.8</v>
      </c>
      <c r="M13" s="67">
        <f aca="true" t="shared" si="0" ref="M13:M36">F13-L13</f>
        <v>270.09999999999945</v>
      </c>
      <c r="N13" s="89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s="55" customFormat="1" ht="56.25" customHeight="1">
      <c r="A14" s="87"/>
      <c r="B14" s="56"/>
      <c r="C14" s="61" t="s">
        <v>4</v>
      </c>
      <c r="D14" s="72" t="s">
        <v>27</v>
      </c>
      <c r="E14" s="72" t="s">
        <v>28</v>
      </c>
      <c r="F14" s="69">
        <f>'прил 6 (ведом)'!I21</f>
        <v>672.4</v>
      </c>
      <c r="G14" s="54"/>
      <c r="H14" s="56"/>
      <c r="I14" s="61" t="s">
        <v>4</v>
      </c>
      <c r="J14" s="72" t="s">
        <v>27</v>
      </c>
      <c r="K14" s="72" t="s">
        <v>28</v>
      </c>
      <c r="L14" s="69">
        <v>681.6</v>
      </c>
      <c r="M14" s="67">
        <f t="shared" si="0"/>
        <v>-9.200000000000045</v>
      </c>
      <c r="N14" s="91" t="s">
        <v>274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s="55" customFormat="1" ht="78" customHeight="1">
      <c r="A15" s="87"/>
      <c r="B15" s="56"/>
      <c r="C15" s="61" t="s">
        <v>60</v>
      </c>
      <c r="D15" s="72" t="s">
        <v>27</v>
      </c>
      <c r="E15" s="72" t="s">
        <v>31</v>
      </c>
      <c r="F15" s="69">
        <f>'прил 6 (ведом)'!I27</f>
        <v>4412.3</v>
      </c>
      <c r="G15" s="54"/>
      <c r="H15" s="56"/>
      <c r="I15" s="61" t="s">
        <v>60</v>
      </c>
      <c r="J15" s="72" t="s">
        <v>27</v>
      </c>
      <c r="K15" s="72" t="s">
        <v>31</v>
      </c>
      <c r="L15" s="69">
        <v>4312</v>
      </c>
      <c r="M15" s="67">
        <f t="shared" si="0"/>
        <v>100.30000000000018</v>
      </c>
      <c r="N15" s="91" t="s">
        <v>275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s="55" customFormat="1" ht="57.75" customHeight="1">
      <c r="A16" s="87"/>
      <c r="B16" s="56"/>
      <c r="C16" s="61" t="s">
        <v>32</v>
      </c>
      <c r="D16" s="72" t="s">
        <v>27</v>
      </c>
      <c r="E16" s="72" t="s">
        <v>19</v>
      </c>
      <c r="F16" s="69">
        <f>'прил 6 (ведом)'!I13</f>
        <v>25</v>
      </c>
      <c r="G16" s="54"/>
      <c r="H16" s="56"/>
      <c r="I16" s="61" t="s">
        <v>32</v>
      </c>
      <c r="J16" s="72" t="s">
        <v>27</v>
      </c>
      <c r="K16" s="72" t="s">
        <v>19</v>
      </c>
      <c r="L16" s="69">
        <v>23.2</v>
      </c>
      <c r="M16" s="67">
        <f t="shared" si="0"/>
        <v>1.8000000000000007</v>
      </c>
      <c r="N16" s="91" t="s">
        <v>277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 s="55" customFormat="1" ht="12.75" customHeight="1" hidden="1">
      <c r="A17" s="87"/>
      <c r="B17" s="56"/>
      <c r="C17" s="61" t="s">
        <v>75</v>
      </c>
      <c r="D17" s="72" t="s">
        <v>27</v>
      </c>
      <c r="E17" s="72" t="s">
        <v>18</v>
      </c>
      <c r="F17" s="69"/>
      <c r="G17" s="54"/>
      <c r="H17" s="56"/>
      <c r="I17" s="61" t="s">
        <v>75</v>
      </c>
      <c r="J17" s="72" t="s">
        <v>27</v>
      </c>
      <c r="K17" s="72" t="s">
        <v>18</v>
      </c>
      <c r="L17" s="69"/>
      <c r="M17" s="67">
        <f t="shared" si="0"/>
        <v>0</v>
      </c>
      <c r="N17" s="89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 s="55" customFormat="1" ht="21" customHeight="1">
      <c r="A18" s="87"/>
      <c r="B18" s="56"/>
      <c r="C18" s="61" t="s">
        <v>52</v>
      </c>
      <c r="D18" s="72" t="s">
        <v>27</v>
      </c>
      <c r="E18" s="72" t="s">
        <v>20</v>
      </c>
      <c r="F18" s="69">
        <f>'прил 6 (ведом)'!I37</f>
        <v>150</v>
      </c>
      <c r="G18" s="54"/>
      <c r="H18" s="56"/>
      <c r="I18" s="61" t="s">
        <v>52</v>
      </c>
      <c r="J18" s="72" t="s">
        <v>27</v>
      </c>
      <c r="K18" s="72" t="s">
        <v>20</v>
      </c>
      <c r="L18" s="69">
        <v>20</v>
      </c>
      <c r="M18" s="67">
        <f t="shared" si="0"/>
        <v>130</v>
      </c>
      <c r="N18" s="91" t="s">
        <v>281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 s="62" customFormat="1" ht="35.25" customHeight="1">
      <c r="A19" s="88"/>
      <c r="B19" s="56"/>
      <c r="C19" s="61" t="s">
        <v>53</v>
      </c>
      <c r="D19" s="72" t="s">
        <v>27</v>
      </c>
      <c r="E19" s="72" t="s">
        <v>35</v>
      </c>
      <c r="F19" s="69">
        <f>'прил 6 (ведом)'!I43</f>
        <v>52.2</v>
      </c>
      <c r="G19" s="58"/>
      <c r="H19" s="56"/>
      <c r="I19" s="61" t="s">
        <v>53</v>
      </c>
      <c r="J19" s="72" t="s">
        <v>27</v>
      </c>
      <c r="K19" s="72" t="s">
        <v>35</v>
      </c>
      <c r="L19" s="69">
        <v>5</v>
      </c>
      <c r="M19" s="67">
        <f t="shared" si="0"/>
        <v>47.2</v>
      </c>
      <c r="N19" s="91" t="s">
        <v>278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s="62" customFormat="1" ht="18">
      <c r="A20" s="88"/>
      <c r="B20" s="34">
        <v>2</v>
      </c>
      <c r="C20" s="36" t="s">
        <v>49</v>
      </c>
      <c r="D20" s="70" t="s">
        <v>28</v>
      </c>
      <c r="E20" s="70"/>
      <c r="F20" s="71">
        <f>SUM(F21:F21)</f>
        <v>190.4</v>
      </c>
      <c r="G20" s="58"/>
      <c r="H20" s="34">
        <v>2</v>
      </c>
      <c r="I20" s="36" t="s">
        <v>49</v>
      </c>
      <c r="J20" s="70" t="s">
        <v>28</v>
      </c>
      <c r="K20" s="70"/>
      <c r="L20" s="71">
        <v>181.8</v>
      </c>
      <c r="M20" s="67">
        <f t="shared" si="0"/>
        <v>8.599999999999994</v>
      </c>
      <c r="N20" s="92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36" s="62" customFormat="1" ht="18">
      <c r="A21" s="88"/>
      <c r="B21" s="56"/>
      <c r="C21" s="61" t="s">
        <v>50</v>
      </c>
      <c r="D21" s="72" t="s">
        <v>28</v>
      </c>
      <c r="E21" s="72" t="s">
        <v>29</v>
      </c>
      <c r="F21" s="69">
        <f>'прил 6 (ведом)'!I60</f>
        <v>190.4</v>
      </c>
      <c r="G21" s="58"/>
      <c r="H21" s="56"/>
      <c r="I21" s="61" t="s">
        <v>50</v>
      </c>
      <c r="J21" s="72" t="s">
        <v>28</v>
      </c>
      <c r="K21" s="72" t="s">
        <v>29</v>
      </c>
      <c r="L21" s="69">
        <v>181.8</v>
      </c>
      <c r="M21" s="67">
        <f t="shared" si="0"/>
        <v>8.599999999999994</v>
      </c>
      <c r="N21" s="91" t="s">
        <v>279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36" s="55" customFormat="1" ht="34.5">
      <c r="A22" s="87"/>
      <c r="B22" s="34">
        <v>3</v>
      </c>
      <c r="C22" s="36" t="s">
        <v>54</v>
      </c>
      <c r="D22" s="70" t="s">
        <v>29</v>
      </c>
      <c r="E22" s="70"/>
      <c r="F22" s="71">
        <f>F23+F24+F25</f>
        <v>506</v>
      </c>
      <c r="G22" s="54"/>
      <c r="H22" s="34">
        <v>3</v>
      </c>
      <c r="I22" s="36" t="s">
        <v>54</v>
      </c>
      <c r="J22" s="70" t="s">
        <v>29</v>
      </c>
      <c r="K22" s="70"/>
      <c r="L22" s="71">
        <v>250</v>
      </c>
      <c r="M22" s="67">
        <f t="shared" si="0"/>
        <v>256</v>
      </c>
      <c r="N22" s="91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s="55" customFormat="1" ht="57" customHeight="1">
      <c r="A23" s="87"/>
      <c r="B23" s="34"/>
      <c r="C23" s="61" t="s">
        <v>44</v>
      </c>
      <c r="D23" s="72" t="s">
        <v>29</v>
      </c>
      <c r="E23" s="72" t="s">
        <v>22</v>
      </c>
      <c r="F23" s="69">
        <f>'прил 6 (ведом)'!I67</f>
        <v>375.1</v>
      </c>
      <c r="G23" s="54"/>
      <c r="H23" s="34"/>
      <c r="I23" s="61" t="s">
        <v>44</v>
      </c>
      <c r="J23" s="70" t="s">
        <v>29</v>
      </c>
      <c r="K23" s="70" t="s">
        <v>22</v>
      </c>
      <c r="L23" s="71">
        <v>150</v>
      </c>
      <c r="M23" s="67">
        <f t="shared" si="0"/>
        <v>225.10000000000002</v>
      </c>
      <c r="N23" s="91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</row>
    <row r="24" spans="1:36" s="55" customFormat="1" ht="19.5" customHeight="1">
      <c r="A24" s="87"/>
      <c r="B24" s="34"/>
      <c r="C24" s="64" t="s">
        <v>146</v>
      </c>
      <c r="D24" s="73" t="s">
        <v>29</v>
      </c>
      <c r="E24" s="73" t="s">
        <v>98</v>
      </c>
      <c r="F24" s="69">
        <f>'прил 6 (ведом)'!I77</f>
        <v>50</v>
      </c>
      <c r="G24" s="54"/>
      <c r="H24" s="34"/>
      <c r="I24" s="64" t="s">
        <v>146</v>
      </c>
      <c r="J24" s="73" t="s">
        <v>29</v>
      </c>
      <c r="K24" s="73" t="s">
        <v>98</v>
      </c>
      <c r="L24" s="71">
        <v>50</v>
      </c>
      <c r="M24" s="67">
        <f t="shared" si="0"/>
        <v>0</v>
      </c>
      <c r="N24" s="91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s="55" customFormat="1" ht="44.25" customHeight="1">
      <c r="A25" s="87"/>
      <c r="B25" s="56"/>
      <c r="C25" s="65" t="s">
        <v>130</v>
      </c>
      <c r="D25" s="72" t="s">
        <v>29</v>
      </c>
      <c r="E25" s="72" t="s">
        <v>96</v>
      </c>
      <c r="F25" s="69">
        <f>'прил 6 (ведом)'!I83</f>
        <v>80.9</v>
      </c>
      <c r="G25" s="54"/>
      <c r="H25" s="56"/>
      <c r="I25" s="65" t="s">
        <v>130</v>
      </c>
      <c r="J25" s="72" t="s">
        <v>29</v>
      </c>
      <c r="K25" s="72" t="s">
        <v>96</v>
      </c>
      <c r="L25" s="69">
        <v>50</v>
      </c>
      <c r="M25" s="67">
        <f t="shared" si="0"/>
        <v>30.900000000000006</v>
      </c>
      <c r="N25" s="91" t="s">
        <v>280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6" s="55" customFormat="1" ht="18">
      <c r="A26" s="87"/>
      <c r="B26" s="34">
        <v>4</v>
      </c>
      <c r="C26" s="36" t="s">
        <v>55</v>
      </c>
      <c r="D26" s="70" t="s">
        <v>31</v>
      </c>
      <c r="E26" s="70"/>
      <c r="F26" s="71">
        <f>F27+F28</f>
        <v>3504.1</v>
      </c>
      <c r="G26" s="54"/>
      <c r="H26" s="34">
        <v>4</v>
      </c>
      <c r="I26" s="36" t="s">
        <v>55</v>
      </c>
      <c r="J26" s="70" t="s">
        <v>31</v>
      </c>
      <c r="K26" s="70"/>
      <c r="L26" s="71">
        <v>1396.6</v>
      </c>
      <c r="M26" s="67">
        <f t="shared" si="0"/>
        <v>2107.5</v>
      </c>
      <c r="N26" s="91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1:36" s="55" customFormat="1" ht="39" customHeight="1">
      <c r="A27" s="87"/>
      <c r="B27" s="34"/>
      <c r="C27" s="61" t="s">
        <v>36</v>
      </c>
      <c r="D27" s="72" t="s">
        <v>31</v>
      </c>
      <c r="E27" s="72" t="s">
        <v>22</v>
      </c>
      <c r="F27" s="69">
        <f>'прил 6 (ведом)'!I90</f>
        <v>2981.1</v>
      </c>
      <c r="G27" s="54"/>
      <c r="H27" s="34"/>
      <c r="I27" s="61" t="s">
        <v>36</v>
      </c>
      <c r="J27" s="72" t="s">
        <v>31</v>
      </c>
      <c r="K27" s="72" t="s">
        <v>22</v>
      </c>
      <c r="L27" s="71">
        <v>1196.6</v>
      </c>
      <c r="M27" s="67">
        <f t="shared" si="0"/>
        <v>1784.5</v>
      </c>
      <c r="N27" s="91" t="s">
        <v>282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s="55" customFormat="1" ht="52.5" customHeight="1">
      <c r="A28" s="87"/>
      <c r="B28" s="56"/>
      <c r="C28" s="61" t="s">
        <v>122</v>
      </c>
      <c r="D28" s="72" t="s">
        <v>31</v>
      </c>
      <c r="E28" s="74">
        <v>12</v>
      </c>
      <c r="F28" s="69">
        <f>'прил 6 (ведом)'!I100</f>
        <v>523</v>
      </c>
      <c r="G28" s="54"/>
      <c r="H28" s="56"/>
      <c r="I28" s="61" t="s">
        <v>122</v>
      </c>
      <c r="J28" s="72" t="s">
        <v>31</v>
      </c>
      <c r="K28" s="74">
        <v>12</v>
      </c>
      <c r="L28" s="69">
        <v>200</v>
      </c>
      <c r="M28" s="67">
        <f t="shared" si="0"/>
        <v>323</v>
      </c>
      <c r="N28" s="91" t="s">
        <v>286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s="55" customFormat="1" ht="18">
      <c r="A29" s="87"/>
      <c r="B29" s="34">
        <v>5</v>
      </c>
      <c r="C29" s="36" t="s">
        <v>7</v>
      </c>
      <c r="D29" s="70" t="s">
        <v>17</v>
      </c>
      <c r="E29" s="70"/>
      <c r="F29" s="71">
        <f>F30</f>
        <v>2052.5</v>
      </c>
      <c r="G29" s="54"/>
      <c r="H29" s="34">
        <v>5</v>
      </c>
      <c r="I29" s="36" t="s">
        <v>7</v>
      </c>
      <c r="J29" s="70" t="s">
        <v>17</v>
      </c>
      <c r="K29" s="70"/>
      <c r="L29" s="71">
        <v>3125</v>
      </c>
      <c r="M29" s="67">
        <f t="shared" si="0"/>
        <v>-1072.5</v>
      </c>
      <c r="N29" s="91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s="55" customFormat="1" ht="36">
      <c r="A30" s="87"/>
      <c r="B30" s="56"/>
      <c r="C30" s="61" t="s">
        <v>67</v>
      </c>
      <c r="D30" s="72" t="s">
        <v>17</v>
      </c>
      <c r="E30" s="72" t="s">
        <v>29</v>
      </c>
      <c r="F30" s="69">
        <f>'прил 6 (ведом)'!I127</f>
        <v>2052.5</v>
      </c>
      <c r="G30" s="54"/>
      <c r="H30" s="56"/>
      <c r="I30" s="61" t="s">
        <v>67</v>
      </c>
      <c r="J30" s="72" t="s">
        <v>17</v>
      </c>
      <c r="K30" s="72" t="s">
        <v>29</v>
      </c>
      <c r="L30" s="69">
        <v>3125</v>
      </c>
      <c r="M30" s="67">
        <f t="shared" si="0"/>
        <v>-1072.5</v>
      </c>
      <c r="N30" s="91" t="s">
        <v>285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</row>
    <row r="31" spans="1:36" s="55" customFormat="1" ht="18">
      <c r="A31" s="87"/>
      <c r="B31" s="34">
        <v>6</v>
      </c>
      <c r="C31" s="36" t="s">
        <v>109</v>
      </c>
      <c r="D31" s="70" t="s">
        <v>18</v>
      </c>
      <c r="E31" s="70"/>
      <c r="F31" s="71">
        <f>F32</f>
        <v>100</v>
      </c>
      <c r="G31" s="54"/>
      <c r="H31" s="34">
        <v>6</v>
      </c>
      <c r="I31" s="36" t="s">
        <v>109</v>
      </c>
      <c r="J31" s="70" t="s">
        <v>18</v>
      </c>
      <c r="K31" s="70"/>
      <c r="L31" s="71">
        <v>136</v>
      </c>
      <c r="M31" s="67">
        <f t="shared" si="0"/>
        <v>-36</v>
      </c>
      <c r="N31" s="91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6" s="55" customFormat="1" ht="36">
      <c r="A32" s="87"/>
      <c r="B32" s="56"/>
      <c r="C32" s="61" t="s">
        <v>108</v>
      </c>
      <c r="D32" s="72" t="s">
        <v>18</v>
      </c>
      <c r="E32" s="72" t="s">
        <v>18</v>
      </c>
      <c r="F32" s="69">
        <f>'прил 6 (ведом)'!I150</f>
        <v>100</v>
      </c>
      <c r="G32" s="54"/>
      <c r="H32" s="56"/>
      <c r="I32" s="61" t="s">
        <v>108</v>
      </c>
      <c r="J32" s="72" t="s">
        <v>18</v>
      </c>
      <c r="K32" s="72" t="s">
        <v>18</v>
      </c>
      <c r="L32" s="69">
        <v>136</v>
      </c>
      <c r="M32" s="67">
        <f t="shared" si="0"/>
        <v>-36</v>
      </c>
      <c r="N32" s="91" t="s">
        <v>284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</row>
    <row r="33" spans="1:36" s="55" customFormat="1" ht="18">
      <c r="A33" s="87"/>
      <c r="B33" s="34">
        <v>7</v>
      </c>
      <c r="C33" s="36" t="s">
        <v>0</v>
      </c>
      <c r="D33" s="70" t="s">
        <v>21</v>
      </c>
      <c r="E33" s="70"/>
      <c r="F33" s="71">
        <f>SUM(F34:F34)</f>
        <v>4738.18138</v>
      </c>
      <c r="G33" s="54"/>
      <c r="H33" s="34">
        <v>7</v>
      </c>
      <c r="I33" s="36" t="s">
        <v>0</v>
      </c>
      <c r="J33" s="70" t="s">
        <v>21</v>
      </c>
      <c r="K33" s="70"/>
      <c r="L33" s="71">
        <v>4552</v>
      </c>
      <c r="M33" s="67">
        <f t="shared" si="0"/>
        <v>186.18138</v>
      </c>
      <c r="N33" s="91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1:36" s="55" customFormat="1" ht="36">
      <c r="A34" s="87"/>
      <c r="B34" s="56"/>
      <c r="C34" s="61" t="s">
        <v>62</v>
      </c>
      <c r="D34" s="72" t="s">
        <v>21</v>
      </c>
      <c r="E34" s="72" t="s">
        <v>27</v>
      </c>
      <c r="F34" s="69">
        <f>'прил 6 (ведом)'!I157</f>
        <v>4738.18138</v>
      </c>
      <c r="G34" s="54"/>
      <c r="H34" s="56"/>
      <c r="I34" s="61" t="s">
        <v>62</v>
      </c>
      <c r="J34" s="72" t="s">
        <v>21</v>
      </c>
      <c r="K34" s="72" t="s">
        <v>27</v>
      </c>
      <c r="L34" s="69">
        <v>4552</v>
      </c>
      <c r="M34" s="67">
        <f t="shared" si="0"/>
        <v>186.18138</v>
      </c>
      <c r="N34" s="91" t="s">
        <v>283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</row>
    <row r="35" spans="1:36" s="55" customFormat="1" ht="18">
      <c r="A35" s="87"/>
      <c r="B35" s="34">
        <v>8</v>
      </c>
      <c r="C35" s="63" t="s">
        <v>33</v>
      </c>
      <c r="D35" s="75" t="s">
        <v>20</v>
      </c>
      <c r="E35" s="75"/>
      <c r="F35" s="71">
        <f>F36</f>
        <v>300.2</v>
      </c>
      <c r="G35" s="54"/>
      <c r="H35" s="34">
        <v>8</v>
      </c>
      <c r="I35" s="63" t="s">
        <v>33</v>
      </c>
      <c r="J35" s="75" t="s">
        <v>20</v>
      </c>
      <c r="K35" s="75"/>
      <c r="L35" s="71">
        <v>300</v>
      </c>
      <c r="M35" s="67">
        <f t="shared" si="0"/>
        <v>0.19999999999998863</v>
      </c>
      <c r="N35" s="91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1:36" s="55" customFormat="1" ht="18">
      <c r="A36" s="87"/>
      <c r="B36" s="34"/>
      <c r="C36" s="35" t="s">
        <v>79</v>
      </c>
      <c r="D36" s="76" t="s">
        <v>20</v>
      </c>
      <c r="E36" s="76" t="s">
        <v>28</v>
      </c>
      <c r="F36" s="69">
        <f>'прил 6 (ведом)'!I191</f>
        <v>300.2</v>
      </c>
      <c r="G36" s="54"/>
      <c r="H36" s="34"/>
      <c r="I36" s="35" t="s">
        <v>79</v>
      </c>
      <c r="J36" s="76" t="s">
        <v>20</v>
      </c>
      <c r="K36" s="76" t="s">
        <v>28</v>
      </c>
      <c r="L36" s="69">
        <v>300</v>
      </c>
      <c r="M36" s="67">
        <f t="shared" si="0"/>
        <v>0.19999999999998863</v>
      </c>
      <c r="N36" s="91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</sheetData>
  <sheetProtection/>
  <mergeCells count="1">
    <mergeCell ref="B1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2016-03-09T09:09:57Z</cp:lastPrinted>
  <dcterms:created xsi:type="dcterms:W3CDTF">2002-09-30T07:49:23Z</dcterms:created>
  <dcterms:modified xsi:type="dcterms:W3CDTF">2016-08-05T07:46:48Z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