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53" i="1" l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1" i="1"/>
  <c r="P20" i="1"/>
  <c r="P19" i="1"/>
  <c r="P15" i="1"/>
  <c r="P14" i="1"/>
  <c r="P13" i="1"/>
  <c r="P12" i="1"/>
  <c r="P11" i="1"/>
  <c r="P54" i="1" s="1"/>
  <c r="P56" i="1" s="1"/>
  <c r="P57" i="1" s="1"/>
  <c r="P59" i="1" s="1"/>
</calcChain>
</file>

<file path=xl/sharedStrings.xml><?xml version="1.0" encoding="utf-8"?>
<sst xmlns="http://schemas.openxmlformats.org/spreadsheetml/2006/main" count="398" uniqueCount="68">
  <si>
    <t>УТВЕРЖДАЮ</t>
  </si>
  <si>
    <t>Глава Кубанского сельского поселения Апшеронского района</t>
  </si>
  <si>
    <t>Главный распорядитель/главный администратор, наименование кода бюджетной классификации</t>
  </si>
  <si>
    <t>Коды бюджетной классификации</t>
  </si>
  <si>
    <t xml:space="preserve">Сумма
Текущий (очередной) финансовый год
</t>
  </si>
  <si>
    <t>Раздел 1. Расходы (рублей)</t>
  </si>
  <si>
    <t>х</t>
  </si>
  <si>
    <t>Администрация Кубанского сельского поселения Апшеронского района</t>
  </si>
  <si>
    <t>администрация Кубанского сельского поселения Апшеронского района</t>
  </si>
  <si>
    <t>001</t>
  </si>
  <si>
    <t>19.12.2017</t>
  </si>
  <si>
    <t>125</t>
  </si>
  <si>
    <t>Выделение бюджетных ассигнований, утверждения ЛБО</t>
  </si>
  <si>
    <t>Решение Совета Кубанского сельского поселения Апшеронского района</t>
  </si>
  <si>
    <t>1710100190</t>
  </si>
  <si>
    <t>120</t>
  </si>
  <si>
    <t>1710200190</t>
  </si>
  <si>
    <t>240</t>
  </si>
  <si>
    <t>850</t>
  </si>
  <si>
    <t>1710260190</t>
  </si>
  <si>
    <t>540</t>
  </si>
  <si>
    <t>1710211820</t>
  </si>
  <si>
    <t>1710211840</t>
  </si>
  <si>
    <t>1710211880</t>
  </si>
  <si>
    <t>1710810650</t>
  </si>
  <si>
    <t>003</t>
  </si>
  <si>
    <t>1710251180</t>
  </si>
  <si>
    <t>0670110600</t>
  </si>
  <si>
    <t>0650110640</t>
  </si>
  <si>
    <t>0620110680</t>
  </si>
  <si>
    <t>1210111300</t>
  </si>
  <si>
    <t>0830110810</t>
  </si>
  <si>
    <t>1340111400</t>
  </si>
  <si>
    <t>1010211110</t>
  </si>
  <si>
    <t>1030511160</t>
  </si>
  <si>
    <t>1030611170</t>
  </si>
  <si>
    <t>1030711180</t>
  </si>
  <si>
    <t>1030811190</t>
  </si>
  <si>
    <t>2110113100</t>
  </si>
  <si>
    <t>211F255550</t>
  </si>
  <si>
    <t>0550210500</t>
  </si>
  <si>
    <t>0340100590</t>
  </si>
  <si>
    <t>110</t>
  </si>
  <si>
    <t>0340109020</t>
  </si>
  <si>
    <t>0350100590</t>
  </si>
  <si>
    <t>0350109020</t>
  </si>
  <si>
    <t>0370110300</t>
  </si>
  <si>
    <t>0380310300</t>
  </si>
  <si>
    <t>9910011850</t>
  </si>
  <si>
    <t>0440210400</t>
  </si>
  <si>
    <t>Совет Кубанского сельского поселения Апшеронского района</t>
  </si>
  <si>
    <t>002</t>
  </si>
  <si>
    <t>5010120010</t>
  </si>
  <si>
    <t>Итого по разделу 1. Расходы</t>
  </si>
  <si>
    <t>Раздел 2. Источники финансирования дефицита  бюджета поселения (в части выбытия средств)</t>
  </si>
  <si>
    <t>992 01 05 02 01 10 0000 510</t>
  </si>
  <si>
    <t>992 01 05 02 01 10 0000 610</t>
  </si>
  <si>
    <t>Итого по разделу 2. Источники финансирования дефицита бюджета поселения (в части выбытия средств)</t>
  </si>
  <si>
    <t>Всего</t>
  </si>
  <si>
    <t xml:space="preserve">Ведущий специалист финансового отдела  </t>
  </si>
  <si>
    <t>Ю.Т.Апресян</t>
  </si>
  <si>
    <t>Приложение№1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бюджетных росписей главных распорядителей средств бюджета Кубанского сельского поселения Апшеронского района  (главных администраторов источников финансирования дефицита бюджета поселения), утвержденному постановлением администрации Кубанского сельского поселения Апшеронского района  от 31.01.2022  № 15</t>
  </si>
  <si>
    <t>И.М.Триполец</t>
  </si>
  <si>
    <t>9910190010</t>
  </si>
  <si>
    <t xml:space="preserve">Сводная  бюджетная роспись бюджета Кубанского сельского поселения на 2024 год </t>
  </si>
  <si>
    <t>1710711800</t>
  </si>
  <si>
    <t>1710711910</t>
  </si>
  <si>
    <t>0350420020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</si>
</sst>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\.00\.0"/>
    <numFmt numFmtId="166" formatCode="000"/>
    <numFmt numFmtId="167" formatCode="00\.00"/>
    <numFmt numFmtId="168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7">
    <xf numFmtId="0" fontId="0" fillId="0" borderId="0" xfId="0"/>
    <xf numFmtId="0" fontId="1" fillId="2" borderId="0" xfId="1" applyNumberFormat="1" applyFont="1" applyFill="1" applyAlignment="1" applyProtection="1">
      <protection hidden="1"/>
    </xf>
    <xf numFmtId="0" fontId="1" fillId="2" borderId="0" xfId="1" applyFont="1" applyFill="1" applyProtection="1">
      <protection hidden="1"/>
    </xf>
    <xf numFmtId="0" fontId="1" fillId="2" borderId="0" xfId="1" applyFont="1" applyFill="1"/>
    <xf numFmtId="0" fontId="1" fillId="2" borderId="0" xfId="1" applyFont="1" applyFill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2" fontId="2" fillId="2" borderId="2" xfId="2" applyNumberFormat="1" applyFont="1" applyFill="1" applyBorder="1" applyAlignment="1">
      <alignment horizontal="justify" vertical="top"/>
    </xf>
    <xf numFmtId="0" fontId="2" fillId="2" borderId="2" xfId="2" applyFont="1" applyFill="1" applyBorder="1"/>
    <xf numFmtId="0" fontId="2" fillId="2" borderId="2" xfId="2" applyFont="1" applyFill="1" applyBorder="1" applyAlignment="1">
      <alignment horizontal="center" vertical="top" wrapText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164" fontId="1" fillId="2" borderId="2" xfId="1" applyNumberFormat="1" applyFont="1" applyFill="1" applyBorder="1" applyAlignment="1" applyProtection="1">
      <protection hidden="1"/>
    </xf>
    <xf numFmtId="164" fontId="1" fillId="2" borderId="6" xfId="1" applyNumberFormat="1" applyFont="1" applyFill="1" applyBorder="1" applyAlignment="1" applyProtection="1">
      <protection hidden="1"/>
    </xf>
    <xf numFmtId="165" fontId="1" fillId="2" borderId="7" xfId="1" applyNumberFormat="1" applyFont="1" applyFill="1" applyBorder="1" applyAlignment="1" applyProtection="1">
      <protection hidden="1"/>
    </xf>
    <xf numFmtId="0" fontId="3" fillId="2" borderId="8" xfId="1" applyFont="1" applyFill="1" applyBorder="1" applyAlignment="1" applyProtection="1">
      <alignment horizontal="left" vertical="top" wrapText="1"/>
      <protection hidden="1"/>
    </xf>
    <xf numFmtId="0" fontId="2" fillId="2" borderId="0" xfId="2" applyFont="1" applyFill="1" applyBorder="1"/>
    <xf numFmtId="0" fontId="6" fillId="2" borderId="2" xfId="1" applyNumberFormat="1" applyFont="1" applyFill="1" applyBorder="1" applyAlignment="1" applyProtection="1">
      <alignment horizontal="left" vertical="top" wrapText="1"/>
      <protection hidden="1"/>
    </xf>
    <xf numFmtId="166" fontId="2" fillId="2" borderId="2" xfId="1" applyNumberFormat="1" applyFont="1" applyFill="1" applyBorder="1" applyAlignment="1" applyProtection="1">
      <alignment horizontal="center" vertical="top" wrapText="1"/>
      <protection hidden="1"/>
    </xf>
    <xf numFmtId="167" fontId="2" fillId="2" borderId="2" xfId="1" applyNumberFormat="1" applyFont="1" applyFill="1" applyBorder="1" applyAlignment="1" applyProtection="1">
      <alignment horizontal="center" vertical="top" wrapText="1"/>
      <protection hidden="1"/>
    </xf>
    <xf numFmtId="49" fontId="2" fillId="2" borderId="2" xfId="1" applyNumberFormat="1" applyFont="1" applyFill="1" applyBorder="1" applyAlignment="1" applyProtection="1">
      <alignment horizontal="center" vertical="top" wrapText="1"/>
      <protection hidden="1"/>
    </xf>
    <xf numFmtId="0" fontId="7" fillId="2" borderId="2" xfId="1" applyNumberFormat="1" applyFont="1" applyFill="1" applyBorder="1" applyAlignment="1" applyProtection="1">
      <alignment horizontal="center" vertical="center"/>
      <protection hidden="1"/>
    </xf>
    <xf numFmtId="164" fontId="2" fillId="2" borderId="2" xfId="1" applyNumberFormat="1" applyFont="1" applyFill="1" applyBorder="1" applyAlignment="1" applyProtection="1">
      <alignment horizontal="center"/>
      <protection hidden="1"/>
    </xf>
    <xf numFmtId="164" fontId="2" fillId="2" borderId="2" xfId="1" applyNumberFormat="1" applyFont="1" applyFill="1" applyBorder="1" applyAlignment="1" applyProtection="1">
      <alignment horizontal="center" vertical="top"/>
      <protection hidden="1"/>
    </xf>
    <xf numFmtId="164" fontId="1" fillId="2" borderId="5" xfId="1" applyNumberFormat="1" applyFont="1" applyFill="1" applyBorder="1" applyAlignment="1" applyProtection="1">
      <protection hidden="1"/>
    </xf>
    <xf numFmtId="165" fontId="1" fillId="2" borderId="10" xfId="1" applyNumberFormat="1" applyFont="1" applyFill="1" applyBorder="1" applyAlignment="1" applyProtection="1">
      <protection hidden="1"/>
    </xf>
    <xf numFmtId="164" fontId="1" fillId="2" borderId="0" xfId="1" applyNumberFormat="1" applyFont="1" applyFill="1"/>
    <xf numFmtId="164" fontId="1" fillId="2" borderId="11" xfId="1" applyNumberFormat="1" applyFont="1" applyFill="1" applyBorder="1" applyAlignment="1" applyProtection="1">
      <protection hidden="1"/>
    </xf>
    <xf numFmtId="165" fontId="1" fillId="2" borderId="11" xfId="1" applyNumberFormat="1" applyFont="1" applyFill="1" applyBorder="1" applyAlignment="1" applyProtection="1">
      <protection hidden="1"/>
    </xf>
    <xf numFmtId="164" fontId="1" fillId="2" borderId="12" xfId="1" applyNumberFormat="1" applyFont="1" applyFill="1" applyBorder="1" applyAlignment="1" applyProtection="1">
      <protection hidden="1"/>
    </xf>
    <xf numFmtId="165" fontId="1" fillId="2" borderId="13" xfId="1" applyNumberFormat="1" applyFont="1" applyFill="1" applyBorder="1" applyAlignment="1" applyProtection="1">
      <protection hidden="1"/>
    </xf>
    <xf numFmtId="0" fontId="4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left" vertical="top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2" fontId="8" fillId="2" borderId="2" xfId="0" applyNumberFormat="1" applyFont="1" applyFill="1" applyBorder="1" applyAlignment="1">
      <alignment vertical="top"/>
    </xf>
    <xf numFmtId="164" fontId="2" fillId="2" borderId="2" xfId="1" applyNumberFormat="1" applyFont="1" applyFill="1" applyBorder="1" applyAlignment="1" applyProtection="1">
      <protection hidden="1"/>
    </xf>
    <xf numFmtId="0" fontId="9" fillId="2" borderId="0" xfId="1" applyFont="1" applyFill="1"/>
    <xf numFmtId="168" fontId="1" fillId="2" borderId="0" xfId="1" applyNumberFormat="1" applyFont="1" applyFill="1"/>
    <xf numFmtId="2" fontId="8" fillId="2" borderId="2" xfId="0" applyNumberFormat="1" applyFont="1" applyFill="1" applyBorder="1" applyAlignment="1">
      <alignment horizontal="justify" vertical="top"/>
    </xf>
    <xf numFmtId="2" fontId="2" fillId="2" borderId="2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Font="1" applyFill="1" applyProtection="1">
      <protection hidden="1"/>
    </xf>
    <xf numFmtId="164" fontId="2" fillId="2" borderId="0" xfId="1" applyNumberFormat="1" applyFont="1" applyFill="1" applyAlignment="1" applyProtection="1">
      <protection hidden="1"/>
    </xf>
    <xf numFmtId="0" fontId="8" fillId="2" borderId="0" xfId="0" applyFont="1" applyFill="1"/>
    <xf numFmtId="1" fontId="2" fillId="2" borderId="2" xfId="2" applyNumberFormat="1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horizontal="justify" vertical="top"/>
      <protection hidden="1"/>
    </xf>
    <xf numFmtId="1" fontId="2" fillId="2" borderId="2" xfId="2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2" borderId="0" xfId="1" applyNumberFormat="1" applyFont="1" applyFill="1" applyAlignment="1" applyProtection="1">
      <alignment horizontal="justify" vertical="top"/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4" fillId="2" borderId="0" xfId="1" applyFont="1" applyFill="1" applyAlignment="1" applyProtection="1">
      <alignment horizontal="center"/>
      <protection hidden="1"/>
    </xf>
    <xf numFmtId="0" fontId="2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5" xfId="2" applyFont="1" applyFill="1" applyBorder="1" applyAlignment="1">
      <alignment horizontal="center" vertical="top"/>
    </xf>
    <xf numFmtId="0" fontId="2" fillId="2" borderId="9" xfId="2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расчеты по органам местн.самоуправл.сводны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2" name="TextBox 1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3" name="TextBox 2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4" name="TextBox 3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5" name="TextBox 4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6" name="TextBox 5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7" name="TextBox 6"/>
        <xdr:cNvSpPr txBox="1"/>
      </xdr:nvSpPr>
      <xdr:spPr>
        <a:xfrm>
          <a:off x="2941320" y="5847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8" name="TextBox 7"/>
        <xdr:cNvSpPr txBox="1"/>
      </xdr:nvSpPr>
      <xdr:spPr>
        <a:xfrm>
          <a:off x="2941320" y="54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2651760</xdr:colOff>
      <xdr:row>14</xdr:row>
      <xdr:rowOff>40640</xdr:rowOff>
    </xdr:from>
    <xdr:ext cx="184731" cy="264560"/>
    <xdr:sp macro="" textlink="">
      <xdr:nvSpPr>
        <xdr:cNvPr id="9" name="TextBox 8"/>
        <xdr:cNvSpPr txBox="1"/>
      </xdr:nvSpPr>
      <xdr:spPr>
        <a:xfrm>
          <a:off x="2941320" y="54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5;&#1050;&#1058;%202024/&#1057;&#1052;&#1045;&#1058;&#1067;%202024%20&#1085;&#1086;&#1074;&#1072;&#1103;%20&#1079;&#1087;%20&#1074;&#1091;&#1089;%2020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2 "/>
      <sheetName val="0104"/>
      <sheetName val="0107"/>
      <sheetName val="0106"/>
      <sheetName val="0111 "/>
      <sheetName val="0113 "/>
      <sheetName val="0203 "/>
      <sheetName val="0310чс "/>
      <sheetName val="0314"/>
      <sheetName val="0310"/>
      <sheetName val="0409 "/>
      <sheetName val="0412"/>
      <sheetName val="0502"/>
      <sheetName val="0503 "/>
      <sheetName val="0707"/>
      <sheetName val="0801 СДК"/>
      <sheetName val="0801 ЦБС"/>
      <sheetName val="0801Пр."/>
      <sheetName val="1001"/>
      <sheetName val="1102"/>
      <sheetName val="проект бюджетной сметы"/>
      <sheetName val="прил.5 2024"/>
      <sheetName val="СБР 2024"/>
      <sheetName val="Лист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R30">
            <v>28800</v>
          </cell>
        </row>
        <row r="213">
          <cell r="R213">
            <v>801600</v>
          </cell>
        </row>
        <row r="214">
          <cell r="R214">
            <v>242100</v>
          </cell>
        </row>
        <row r="215">
          <cell r="R215">
            <v>4650800</v>
          </cell>
        </row>
        <row r="216">
          <cell r="R216">
            <v>0</v>
          </cell>
        </row>
        <row r="217">
          <cell r="R217">
            <v>1000</v>
          </cell>
        </row>
        <row r="218">
          <cell r="R218">
            <v>1404500</v>
          </cell>
        </row>
        <row r="219">
          <cell r="R219">
            <v>21300</v>
          </cell>
        </row>
        <row r="220">
          <cell r="R220">
            <v>31800</v>
          </cell>
        </row>
        <row r="221">
          <cell r="R221">
            <v>0</v>
          </cell>
        </row>
        <row r="222">
          <cell r="R222">
            <v>46900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77700</v>
          </cell>
        </row>
        <row r="226">
          <cell r="R226">
            <v>72300</v>
          </cell>
        </row>
        <row r="227">
          <cell r="R227">
            <v>3600</v>
          </cell>
        </row>
        <row r="228">
          <cell r="R228">
            <v>123400</v>
          </cell>
        </row>
        <row r="229">
          <cell r="R229">
            <v>0</v>
          </cell>
        </row>
        <row r="230">
          <cell r="R230">
            <v>0</v>
          </cell>
        </row>
        <row r="231">
          <cell r="R231">
            <v>0</v>
          </cell>
        </row>
        <row r="232">
          <cell r="R232">
            <v>3800</v>
          </cell>
        </row>
        <row r="236">
          <cell r="R236">
            <v>66800</v>
          </cell>
        </row>
        <row r="237">
          <cell r="R237">
            <v>59700</v>
          </cell>
        </row>
        <row r="238">
          <cell r="R238">
            <v>27000</v>
          </cell>
        </row>
        <row r="239">
          <cell r="R239">
            <v>457900</v>
          </cell>
        </row>
        <row r="240">
          <cell r="R240">
            <v>34000</v>
          </cell>
        </row>
        <row r="241">
          <cell r="R241">
            <v>68200</v>
          </cell>
        </row>
        <row r="253">
          <cell r="R253">
            <v>5000</v>
          </cell>
        </row>
        <row r="267">
          <cell r="R267">
            <v>310900</v>
          </cell>
        </row>
        <row r="268">
          <cell r="R268">
            <v>0</v>
          </cell>
        </row>
        <row r="269">
          <cell r="R269">
            <v>2900</v>
          </cell>
        </row>
        <row r="270">
          <cell r="R270">
            <v>27100</v>
          </cell>
        </row>
        <row r="272">
          <cell r="R272">
            <v>60900</v>
          </cell>
        </row>
        <row r="274">
          <cell r="R274">
            <v>586800</v>
          </cell>
        </row>
        <row r="275">
          <cell r="R275">
            <v>170200</v>
          </cell>
        </row>
        <row r="277">
          <cell r="R277">
            <v>0</v>
          </cell>
        </row>
        <row r="278">
          <cell r="R278">
            <v>3113100</v>
          </cell>
        </row>
        <row r="279">
          <cell r="R279">
            <v>51200</v>
          </cell>
        </row>
        <row r="280">
          <cell r="R280">
            <v>20000</v>
          </cell>
        </row>
        <row r="283">
          <cell r="R283">
            <v>0</v>
          </cell>
        </row>
        <row r="284">
          <cell r="R284">
            <v>435100</v>
          </cell>
        </row>
        <row r="285">
          <cell r="R285">
            <v>499500</v>
          </cell>
        </row>
        <row r="287">
          <cell r="R287">
            <v>640000</v>
          </cell>
        </row>
        <row r="288">
          <cell r="R288">
            <v>50000</v>
          </cell>
        </row>
        <row r="289">
          <cell r="R289">
            <v>231000</v>
          </cell>
        </row>
        <row r="290">
          <cell r="R290">
            <v>0</v>
          </cell>
        </row>
        <row r="291">
          <cell r="R291">
            <v>811700</v>
          </cell>
        </row>
        <row r="292">
          <cell r="R292">
            <v>50000</v>
          </cell>
        </row>
        <row r="293">
          <cell r="R293">
            <v>1457900</v>
          </cell>
        </row>
        <row r="294">
          <cell r="R294">
            <v>129500</v>
          </cell>
        </row>
        <row r="295">
          <cell r="R295">
            <v>4800</v>
          </cell>
        </row>
        <row r="296">
          <cell r="R296">
            <v>115899.99999999999</v>
          </cell>
        </row>
        <row r="297">
          <cell r="R297">
            <v>0</v>
          </cell>
        </row>
        <row r="303">
          <cell r="R303">
            <v>49100</v>
          </cell>
        </row>
        <row r="304">
          <cell r="R304">
            <v>130000</v>
          </cell>
        </row>
        <row r="305">
          <cell r="R305">
            <v>50000</v>
          </cell>
        </row>
        <row r="307">
          <cell r="R307">
            <v>259200</v>
          </cell>
        </row>
        <row r="308">
          <cell r="R308">
            <v>10000</v>
          </cell>
        </row>
        <row r="309">
          <cell r="R309">
            <v>80000</v>
          </cell>
        </row>
        <row r="310">
          <cell r="R310">
            <v>20000</v>
          </cell>
        </row>
        <row r="312">
          <cell r="R312">
            <v>272400</v>
          </cell>
        </row>
        <row r="313">
          <cell r="R313">
            <v>82300</v>
          </cell>
        </row>
        <row r="315">
          <cell r="R315">
            <v>60000</v>
          </cell>
        </row>
        <row r="445">
          <cell r="R445">
            <v>3581100</v>
          </cell>
        </row>
        <row r="446">
          <cell r="R446">
            <v>1500</v>
          </cell>
        </row>
        <row r="447">
          <cell r="R447">
            <v>1081500</v>
          </cell>
        </row>
        <row r="448">
          <cell r="R448">
            <v>75000</v>
          </cell>
        </row>
        <row r="453">
          <cell r="R453">
            <v>81400</v>
          </cell>
        </row>
        <row r="454">
          <cell r="R454">
            <v>98600.000000000015</v>
          </cell>
        </row>
        <row r="455">
          <cell r="R455">
            <v>123700</v>
          </cell>
        </row>
        <row r="456">
          <cell r="R456">
            <v>217900</v>
          </cell>
        </row>
        <row r="457">
          <cell r="R457">
            <v>3500</v>
          </cell>
        </row>
        <row r="458">
          <cell r="R458">
            <v>89000</v>
          </cell>
        </row>
        <row r="459">
          <cell r="R459">
            <v>147900</v>
          </cell>
        </row>
        <row r="460">
          <cell r="R460">
            <v>100700</v>
          </cell>
        </row>
        <row r="461">
          <cell r="R461">
            <v>6000</v>
          </cell>
        </row>
        <row r="462">
          <cell r="R462">
            <v>79700</v>
          </cell>
        </row>
        <row r="463">
          <cell r="R463">
            <v>2300</v>
          </cell>
        </row>
        <row r="464">
          <cell r="R464">
            <v>10500</v>
          </cell>
        </row>
        <row r="466">
          <cell r="R466">
            <v>500</v>
          </cell>
        </row>
        <row r="467">
          <cell r="R467">
            <v>0</v>
          </cell>
        </row>
        <row r="468">
          <cell r="R468">
            <v>0</v>
          </cell>
        </row>
        <row r="469">
          <cell r="R469">
            <v>110000</v>
          </cell>
        </row>
        <row r="471">
          <cell r="R471">
            <v>43000</v>
          </cell>
        </row>
        <row r="472">
          <cell r="R472">
            <v>127000</v>
          </cell>
        </row>
        <row r="568">
          <cell r="R568">
            <v>3103600</v>
          </cell>
        </row>
        <row r="569">
          <cell r="R569">
            <v>1500</v>
          </cell>
        </row>
        <row r="570">
          <cell r="R570">
            <v>937300</v>
          </cell>
        </row>
        <row r="575">
          <cell r="R575">
            <v>216900</v>
          </cell>
        </row>
        <row r="578">
          <cell r="R578">
            <v>228700</v>
          </cell>
        </row>
        <row r="579">
          <cell r="R579">
            <v>146200.00000000003</v>
          </cell>
        </row>
        <row r="580">
          <cell r="R580">
            <v>342900</v>
          </cell>
        </row>
        <row r="581">
          <cell r="R581">
            <v>0</v>
          </cell>
        </row>
        <row r="582">
          <cell r="R582">
            <v>281600</v>
          </cell>
        </row>
        <row r="583">
          <cell r="R583">
            <v>0</v>
          </cell>
        </row>
        <row r="584">
          <cell r="R584">
            <v>104900</v>
          </cell>
        </row>
        <row r="585">
          <cell r="R585">
            <v>117400</v>
          </cell>
        </row>
        <row r="586">
          <cell r="R586">
            <v>0</v>
          </cell>
        </row>
        <row r="587">
          <cell r="R587">
            <v>68900</v>
          </cell>
        </row>
        <row r="588">
          <cell r="R588">
            <v>1800</v>
          </cell>
        </row>
        <row r="589">
          <cell r="R589">
            <v>18600</v>
          </cell>
        </row>
        <row r="590">
          <cell r="R590">
            <v>100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0"/>
  <sheetViews>
    <sheetView tabSelected="1" topLeftCell="A49" workbookViewId="0">
      <selection activeCell="T5" sqref="T5"/>
    </sheetView>
  </sheetViews>
  <sheetFormatPr defaultColWidth="9.109375" defaultRowHeight="13.2" x14ac:dyDescent="0.25"/>
  <cols>
    <col min="1" max="1" width="42.88671875" style="3" customWidth="1"/>
    <col min="2" max="9" width="0" style="3" hidden="1" customWidth="1"/>
    <col min="10" max="11" width="8.88671875" style="3" customWidth="1"/>
    <col min="12" max="12" width="12.33203125" style="3" customWidth="1"/>
    <col min="13" max="13" width="11.109375" style="3" customWidth="1"/>
    <col min="14" max="15" width="0" style="3" hidden="1" customWidth="1"/>
    <col min="16" max="16" width="13.88671875" style="3" customWidth="1"/>
    <col min="17" max="18" width="0" style="3" hidden="1" customWidth="1"/>
    <col min="19" max="19" width="0.5546875" style="3" customWidth="1"/>
    <col min="20" max="20" width="9.109375" style="3" customWidth="1"/>
    <col min="21" max="21" width="14.44140625" style="3" customWidth="1"/>
    <col min="22" max="22" width="9.109375" style="3" customWidth="1"/>
    <col min="23" max="23" width="13.88671875" style="3" customWidth="1"/>
    <col min="24" max="245" width="9.109375" style="3" customWidth="1"/>
    <col min="246" max="16384" width="9.109375" style="3"/>
  </cols>
  <sheetData>
    <row r="1" spans="1:21" ht="123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47" t="s">
        <v>61</v>
      </c>
      <c r="L1" s="47"/>
      <c r="M1" s="47"/>
      <c r="N1" s="47"/>
      <c r="O1" s="47"/>
      <c r="P1" s="47"/>
      <c r="Q1" s="2"/>
      <c r="R1" s="2"/>
      <c r="S1" s="2"/>
    </row>
    <row r="2" spans="1:21" ht="36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4"/>
      <c r="L2" s="44"/>
      <c r="M2" s="44"/>
      <c r="N2" s="44"/>
      <c r="O2" s="44"/>
      <c r="P2" s="44"/>
      <c r="Q2" s="2"/>
      <c r="R2" s="2"/>
      <c r="S2" s="2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 t="s">
        <v>0</v>
      </c>
      <c r="L3" s="5"/>
      <c r="M3" s="5"/>
      <c r="N3" s="4"/>
      <c r="O3" s="2"/>
      <c r="P3" s="6"/>
      <c r="Q3" s="2"/>
      <c r="R3" s="2"/>
      <c r="S3" s="2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5" t="s">
        <v>1</v>
      </c>
      <c r="K4" s="5"/>
      <c r="L4" s="5"/>
      <c r="M4" s="5"/>
      <c r="N4" s="4"/>
      <c r="O4" s="2"/>
      <c r="P4" s="6"/>
      <c r="Q4" s="2"/>
      <c r="R4" s="2"/>
      <c r="S4" s="2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8"/>
      <c r="K5" s="48"/>
      <c r="L5" s="5" t="s">
        <v>62</v>
      </c>
      <c r="M5" s="5"/>
      <c r="N5" s="4"/>
      <c r="O5" s="2"/>
      <c r="P5" s="6"/>
      <c r="Q5" s="2"/>
      <c r="R5" s="2"/>
      <c r="S5" s="2"/>
    </row>
    <row r="6" spans="1:21" ht="37.200000000000003" customHeight="1" x14ac:dyDescent="0.25">
      <c r="A6" s="49" t="s">
        <v>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2"/>
      <c r="R6" s="2"/>
      <c r="S6" s="2"/>
    </row>
    <row r="7" spans="1:21" ht="13.8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  <c r="P7" s="6"/>
      <c r="Q7" s="2"/>
      <c r="R7" s="2"/>
      <c r="S7" s="2"/>
    </row>
    <row r="8" spans="1:21" ht="60" customHeight="1" thickBot="1" x14ac:dyDescent="0.3">
      <c r="A8" s="7" t="s">
        <v>2</v>
      </c>
      <c r="B8" s="50" t="s">
        <v>3</v>
      </c>
      <c r="C8" s="51"/>
      <c r="D8" s="51"/>
      <c r="E8" s="51"/>
      <c r="F8" s="52"/>
      <c r="G8" s="8"/>
      <c r="H8" s="9" t="s">
        <v>4</v>
      </c>
      <c r="I8" s="10"/>
      <c r="J8" s="50" t="s">
        <v>3</v>
      </c>
      <c r="K8" s="51"/>
      <c r="L8" s="51"/>
      <c r="M8" s="51"/>
      <c r="N8" s="52"/>
      <c r="O8" s="11"/>
      <c r="P8" s="9" t="s">
        <v>4</v>
      </c>
      <c r="Q8" s="12"/>
      <c r="R8" s="13"/>
      <c r="S8" s="14"/>
    </row>
    <row r="9" spans="1:21" ht="15.6" customHeight="1" thickBot="1" x14ac:dyDescent="0.3">
      <c r="A9" s="43">
        <v>1</v>
      </c>
      <c r="B9" s="45">
        <v>2</v>
      </c>
      <c r="C9" s="45"/>
      <c r="D9" s="45"/>
      <c r="E9" s="45"/>
      <c r="F9" s="45"/>
      <c r="G9" s="15"/>
      <c r="H9" s="43">
        <v>3</v>
      </c>
      <c r="I9" s="10"/>
      <c r="J9" s="45">
        <v>2</v>
      </c>
      <c r="K9" s="45"/>
      <c r="L9" s="45"/>
      <c r="M9" s="45"/>
      <c r="N9" s="45"/>
      <c r="O9" s="11"/>
      <c r="P9" s="43">
        <v>3</v>
      </c>
      <c r="Q9" s="12"/>
      <c r="R9" s="13"/>
      <c r="S9" s="14"/>
    </row>
    <row r="10" spans="1:21" ht="15.6" customHeight="1" thickBot="1" x14ac:dyDescent="0.3">
      <c r="A10" s="7" t="s">
        <v>5</v>
      </c>
      <c r="B10" s="53" t="s">
        <v>6</v>
      </c>
      <c r="C10" s="53"/>
      <c r="D10" s="53"/>
      <c r="E10" s="53"/>
      <c r="F10" s="53"/>
      <c r="G10" s="15"/>
      <c r="H10" s="8"/>
      <c r="I10" s="10"/>
      <c r="J10" s="53" t="s">
        <v>6</v>
      </c>
      <c r="K10" s="53"/>
      <c r="L10" s="53"/>
      <c r="M10" s="53"/>
      <c r="N10" s="53"/>
      <c r="O10" s="11"/>
      <c r="P10" s="8"/>
      <c r="Q10" s="12"/>
      <c r="R10" s="13"/>
      <c r="S10" s="14"/>
    </row>
    <row r="11" spans="1:21" ht="29.4" customHeight="1" x14ac:dyDescent="0.25">
      <c r="A11" s="7" t="s">
        <v>7</v>
      </c>
      <c r="B11" s="16"/>
      <c r="C11" s="16" t="s">
        <v>8</v>
      </c>
      <c r="D11" s="10"/>
      <c r="E11" s="10" t="s">
        <v>9</v>
      </c>
      <c r="F11" s="10" t="s">
        <v>10</v>
      </c>
      <c r="G11" s="10" t="s">
        <v>11</v>
      </c>
      <c r="H11" s="10" t="s">
        <v>12</v>
      </c>
      <c r="I11" s="10" t="s">
        <v>13</v>
      </c>
      <c r="J11" s="17">
        <v>992</v>
      </c>
      <c r="K11" s="18">
        <v>102</v>
      </c>
      <c r="L11" s="19" t="s">
        <v>14</v>
      </c>
      <c r="M11" s="17" t="s">
        <v>15</v>
      </c>
      <c r="N11" s="20">
        <v>0</v>
      </c>
      <c r="O11" s="21">
        <v>737800</v>
      </c>
      <c r="P11" s="22">
        <f>'[1]проект бюджетной сметы'!R213+'[1]проект бюджетной сметы'!R214</f>
        <v>1043700</v>
      </c>
      <c r="Q11" s="12">
        <v>0</v>
      </c>
      <c r="R11" s="13">
        <v>0</v>
      </c>
      <c r="S11" s="14"/>
    </row>
    <row r="12" spans="1:21" ht="28.2" customHeight="1" x14ac:dyDescent="0.25">
      <c r="A12" s="7" t="s">
        <v>7</v>
      </c>
      <c r="B12" s="16"/>
      <c r="C12" s="16" t="s">
        <v>8</v>
      </c>
      <c r="D12" s="10"/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17">
        <v>992</v>
      </c>
      <c r="K12" s="18">
        <v>104</v>
      </c>
      <c r="L12" s="19" t="s">
        <v>16</v>
      </c>
      <c r="M12" s="17" t="s">
        <v>15</v>
      </c>
      <c r="N12" s="20">
        <v>0</v>
      </c>
      <c r="O12" s="21">
        <v>3877100</v>
      </c>
      <c r="P12" s="22">
        <f>'[1]проект бюджетной сметы'!R215+'[1]проект бюджетной сметы'!R216+'[1]проект бюджетной сметы'!R217+'[1]проект бюджетной сметы'!R218</f>
        <v>6056300</v>
      </c>
      <c r="Q12" s="23">
        <v>0</v>
      </c>
      <c r="R12" s="24">
        <v>0</v>
      </c>
      <c r="S12" s="14"/>
    </row>
    <row r="13" spans="1:21" ht="27.6" customHeight="1" x14ac:dyDescent="0.25">
      <c r="A13" s="7" t="s">
        <v>7</v>
      </c>
      <c r="B13" s="16"/>
      <c r="C13" s="16" t="s">
        <v>8</v>
      </c>
      <c r="D13" s="10"/>
      <c r="E13" s="10" t="s">
        <v>9</v>
      </c>
      <c r="F13" s="10" t="s">
        <v>10</v>
      </c>
      <c r="G13" s="10" t="s">
        <v>11</v>
      </c>
      <c r="H13" s="10" t="s">
        <v>12</v>
      </c>
      <c r="I13" s="10" t="s">
        <v>13</v>
      </c>
      <c r="J13" s="17">
        <v>992</v>
      </c>
      <c r="K13" s="18">
        <v>104</v>
      </c>
      <c r="L13" s="19" t="s">
        <v>16</v>
      </c>
      <c r="M13" s="17" t="s">
        <v>17</v>
      </c>
      <c r="N13" s="20">
        <v>0</v>
      </c>
      <c r="O13" s="21">
        <v>949200</v>
      </c>
      <c r="P13" s="22">
        <f>'[1]проект бюджетной сметы'!R219+'[1]проект бюджетной сметы'!R220+'[1]проект бюджетной сметы'!R221+'[1]проект бюджетной сметы'!R222+'[1]проект бюджетной сметы'!R223+'[1]проект бюджетной сметы'!R224+'[1]проект бюджетной сметы'!R225+'[1]проект бюджетной сметы'!R226+'[1]проект бюджетной сметы'!R227+'[1]проект бюджетной сметы'!R228</f>
        <v>377000</v>
      </c>
      <c r="Q13" s="23">
        <v>0</v>
      </c>
      <c r="R13" s="24">
        <v>0</v>
      </c>
      <c r="S13" s="14"/>
      <c r="U13" s="25"/>
    </row>
    <row r="14" spans="1:21" ht="30" hidden="1" customHeight="1" x14ac:dyDescent="0.25">
      <c r="A14" s="7" t="s">
        <v>7</v>
      </c>
      <c r="B14" s="16"/>
      <c r="C14" s="16" t="s">
        <v>8</v>
      </c>
      <c r="D14" s="10"/>
      <c r="E14" s="10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7">
        <v>992</v>
      </c>
      <c r="K14" s="18">
        <v>104</v>
      </c>
      <c r="L14" s="19" t="s">
        <v>16</v>
      </c>
      <c r="M14" s="17" t="s">
        <v>18</v>
      </c>
      <c r="N14" s="20">
        <v>0</v>
      </c>
      <c r="O14" s="21">
        <v>84800</v>
      </c>
      <c r="P14" s="22">
        <f>'[1]проект бюджетной сметы'!R229+'[1]проект бюджетной сметы'!R230+'[1]проект бюджетной сметы'!R231</f>
        <v>0</v>
      </c>
      <c r="Q14" s="23">
        <v>0</v>
      </c>
      <c r="R14" s="24">
        <v>0</v>
      </c>
      <c r="S14" s="14"/>
    </row>
    <row r="15" spans="1:21" ht="28.95" customHeight="1" x14ac:dyDescent="0.25">
      <c r="A15" s="7" t="s">
        <v>7</v>
      </c>
      <c r="B15" s="16"/>
      <c r="C15" s="16" t="s">
        <v>8</v>
      </c>
      <c r="D15" s="10"/>
      <c r="E15" s="10" t="s">
        <v>9</v>
      </c>
      <c r="F15" s="10" t="s">
        <v>10</v>
      </c>
      <c r="G15" s="10" t="s">
        <v>11</v>
      </c>
      <c r="H15" s="10" t="s">
        <v>12</v>
      </c>
      <c r="I15" s="10" t="s">
        <v>13</v>
      </c>
      <c r="J15" s="17">
        <v>992</v>
      </c>
      <c r="K15" s="18">
        <v>104</v>
      </c>
      <c r="L15" s="19" t="s">
        <v>19</v>
      </c>
      <c r="M15" s="17" t="s">
        <v>17</v>
      </c>
      <c r="N15" s="20">
        <v>0</v>
      </c>
      <c r="O15" s="21">
        <v>3800</v>
      </c>
      <c r="P15" s="22">
        <f>'[1]проект бюджетной сметы'!R232</f>
        <v>3800</v>
      </c>
      <c r="Q15" s="23">
        <v>0</v>
      </c>
      <c r="R15" s="24">
        <v>0</v>
      </c>
      <c r="S15" s="14"/>
    </row>
    <row r="16" spans="1:21" ht="27.6" customHeight="1" x14ac:dyDescent="0.25">
      <c r="A16" s="7" t="s">
        <v>7</v>
      </c>
      <c r="B16" s="16"/>
      <c r="C16" s="16" t="s">
        <v>8</v>
      </c>
      <c r="D16" s="10"/>
      <c r="E16" s="10" t="s">
        <v>9</v>
      </c>
      <c r="F16" s="10" t="s">
        <v>10</v>
      </c>
      <c r="G16" s="10" t="s">
        <v>11</v>
      </c>
      <c r="H16" s="10" t="s">
        <v>12</v>
      </c>
      <c r="I16" s="10" t="s">
        <v>13</v>
      </c>
      <c r="J16" s="17">
        <v>992</v>
      </c>
      <c r="K16" s="18">
        <v>107</v>
      </c>
      <c r="L16" s="19" t="s">
        <v>65</v>
      </c>
      <c r="M16" s="17">
        <v>880</v>
      </c>
      <c r="N16" s="20">
        <v>0</v>
      </c>
      <c r="O16" s="21">
        <v>11300</v>
      </c>
      <c r="P16" s="22">
        <v>197500</v>
      </c>
      <c r="Q16" s="23">
        <v>0</v>
      </c>
      <c r="R16" s="24">
        <v>0</v>
      </c>
      <c r="S16" s="14"/>
    </row>
    <row r="17" spans="1:21" ht="27.6" customHeight="1" x14ac:dyDescent="0.25">
      <c r="A17" s="7" t="s">
        <v>7</v>
      </c>
      <c r="B17" s="16"/>
      <c r="C17" s="16" t="s">
        <v>8</v>
      </c>
      <c r="D17" s="10"/>
      <c r="E17" s="10" t="s">
        <v>9</v>
      </c>
      <c r="F17" s="10" t="s">
        <v>10</v>
      </c>
      <c r="G17" s="10" t="s">
        <v>11</v>
      </c>
      <c r="H17" s="10" t="s">
        <v>12</v>
      </c>
      <c r="I17" s="10" t="s">
        <v>13</v>
      </c>
      <c r="J17" s="17">
        <v>992</v>
      </c>
      <c r="K17" s="18">
        <v>107</v>
      </c>
      <c r="L17" s="19" t="s">
        <v>66</v>
      </c>
      <c r="M17" s="17">
        <v>880</v>
      </c>
      <c r="N17" s="20">
        <v>0</v>
      </c>
      <c r="O17" s="21">
        <v>11300</v>
      </c>
      <c r="P17" s="22">
        <v>197500</v>
      </c>
      <c r="Q17" s="23">
        <v>0</v>
      </c>
      <c r="R17" s="24">
        <v>0</v>
      </c>
      <c r="S17" s="14"/>
    </row>
    <row r="18" spans="1:21" ht="27.6" hidden="1" customHeight="1" x14ac:dyDescent="0.25">
      <c r="A18" s="7"/>
      <c r="B18" s="16"/>
      <c r="C18" s="16"/>
      <c r="D18" s="10"/>
      <c r="E18" s="10"/>
      <c r="F18" s="10"/>
      <c r="G18" s="10"/>
      <c r="H18" s="10"/>
      <c r="I18" s="10"/>
      <c r="J18" s="17"/>
      <c r="K18" s="18"/>
      <c r="L18" s="19"/>
      <c r="M18" s="17"/>
      <c r="N18" s="20"/>
      <c r="O18" s="21"/>
      <c r="P18" s="22"/>
      <c r="Q18" s="23">
        <v>0</v>
      </c>
      <c r="R18" s="24">
        <v>0</v>
      </c>
      <c r="S18" s="14"/>
    </row>
    <row r="19" spans="1:21" ht="27.6" customHeight="1" x14ac:dyDescent="0.25">
      <c r="A19" s="7" t="s">
        <v>7</v>
      </c>
      <c r="B19" s="16"/>
      <c r="C19" s="16" t="s">
        <v>8</v>
      </c>
      <c r="D19" s="10"/>
      <c r="E19" s="10" t="s">
        <v>9</v>
      </c>
      <c r="F19" s="10" t="s">
        <v>10</v>
      </c>
      <c r="G19" s="10" t="s">
        <v>11</v>
      </c>
      <c r="H19" s="10" t="s">
        <v>12</v>
      </c>
      <c r="I19" s="10" t="s">
        <v>13</v>
      </c>
      <c r="J19" s="17">
        <v>992</v>
      </c>
      <c r="K19" s="18">
        <v>111</v>
      </c>
      <c r="L19" s="19" t="s">
        <v>63</v>
      </c>
      <c r="M19" s="17">
        <v>870</v>
      </c>
      <c r="N19" s="20">
        <v>0</v>
      </c>
      <c r="O19" s="21">
        <v>11300</v>
      </c>
      <c r="P19" s="22">
        <f>'[1]проект бюджетной сметы'!R236</f>
        <v>66800</v>
      </c>
      <c r="Q19" s="23">
        <v>0</v>
      </c>
      <c r="R19" s="24">
        <v>0</v>
      </c>
      <c r="S19" s="14"/>
    </row>
    <row r="20" spans="1:21" ht="28.95" customHeight="1" x14ac:dyDescent="0.25">
      <c r="A20" s="7" t="s">
        <v>7</v>
      </c>
      <c r="B20" s="16"/>
      <c r="C20" s="16" t="s">
        <v>8</v>
      </c>
      <c r="D20" s="10"/>
      <c r="E20" s="10" t="s">
        <v>9</v>
      </c>
      <c r="F20" s="10" t="s">
        <v>10</v>
      </c>
      <c r="G20" s="10" t="s">
        <v>11</v>
      </c>
      <c r="H20" s="10" t="s">
        <v>12</v>
      </c>
      <c r="I20" s="10" t="s">
        <v>13</v>
      </c>
      <c r="J20" s="17">
        <v>992</v>
      </c>
      <c r="K20" s="18">
        <v>113</v>
      </c>
      <c r="L20" s="19" t="s">
        <v>21</v>
      </c>
      <c r="M20" s="17" t="s">
        <v>17</v>
      </c>
      <c r="N20" s="20">
        <v>0</v>
      </c>
      <c r="O20" s="21">
        <v>412100</v>
      </c>
      <c r="P20" s="22">
        <f>'[1]проект бюджетной сметы'!R237+'[1]проект бюджетной сметы'!R238+'[1]проект бюджетной сметы'!R239+'[1]проект бюджетной сметы'!R240</f>
        <v>578600</v>
      </c>
      <c r="Q20" s="23">
        <v>0</v>
      </c>
      <c r="R20" s="24">
        <v>0</v>
      </c>
      <c r="S20" s="14"/>
    </row>
    <row r="21" spans="1:21" ht="27.6" customHeight="1" x14ac:dyDescent="0.25">
      <c r="A21" s="7" t="s">
        <v>7</v>
      </c>
      <c r="B21" s="16"/>
      <c r="C21" s="16" t="s">
        <v>8</v>
      </c>
      <c r="D21" s="10"/>
      <c r="E21" s="10" t="s">
        <v>9</v>
      </c>
      <c r="F21" s="10" t="s">
        <v>10</v>
      </c>
      <c r="G21" s="10" t="s">
        <v>11</v>
      </c>
      <c r="H21" s="10" t="s">
        <v>12</v>
      </c>
      <c r="I21" s="10" t="s">
        <v>13</v>
      </c>
      <c r="J21" s="17">
        <v>992</v>
      </c>
      <c r="K21" s="18">
        <v>113</v>
      </c>
      <c r="L21" s="19" t="s">
        <v>22</v>
      </c>
      <c r="M21" s="17" t="s">
        <v>17</v>
      </c>
      <c r="N21" s="20">
        <v>0</v>
      </c>
      <c r="O21" s="21">
        <v>48000</v>
      </c>
      <c r="P21" s="22">
        <f>'[1]проект бюджетной сметы'!R241</f>
        <v>68200</v>
      </c>
      <c r="Q21" s="23">
        <v>0</v>
      </c>
      <c r="R21" s="24">
        <v>0</v>
      </c>
      <c r="S21" s="14"/>
    </row>
    <row r="22" spans="1:21" ht="30" customHeight="1" x14ac:dyDescent="0.25">
      <c r="A22" s="7" t="s">
        <v>7</v>
      </c>
      <c r="B22" s="16"/>
      <c r="C22" s="16" t="s">
        <v>8</v>
      </c>
      <c r="D22" s="10"/>
      <c r="E22" s="10" t="s">
        <v>9</v>
      </c>
      <c r="F22" s="10" t="s">
        <v>10</v>
      </c>
      <c r="G22" s="10" t="s">
        <v>11</v>
      </c>
      <c r="H22" s="10" t="s">
        <v>12</v>
      </c>
      <c r="I22" s="10" t="s">
        <v>13</v>
      </c>
      <c r="J22" s="17">
        <v>992</v>
      </c>
      <c r="K22" s="18">
        <v>113</v>
      </c>
      <c r="L22" s="19" t="s">
        <v>23</v>
      </c>
      <c r="M22" s="17" t="s">
        <v>17</v>
      </c>
      <c r="N22" s="20">
        <v>0</v>
      </c>
      <c r="O22" s="21">
        <v>45000</v>
      </c>
      <c r="P22" s="22">
        <v>339100</v>
      </c>
      <c r="Q22" s="23">
        <v>0</v>
      </c>
      <c r="R22" s="24">
        <v>0</v>
      </c>
      <c r="S22" s="14"/>
    </row>
    <row r="23" spans="1:21" ht="30" customHeight="1" x14ac:dyDescent="0.25">
      <c r="A23" s="7" t="s">
        <v>7</v>
      </c>
      <c r="B23" s="16"/>
      <c r="C23" s="16" t="s">
        <v>8</v>
      </c>
      <c r="D23" s="10"/>
      <c r="E23" s="10" t="s">
        <v>9</v>
      </c>
      <c r="F23" s="10" t="s">
        <v>10</v>
      </c>
      <c r="G23" s="10" t="s">
        <v>11</v>
      </c>
      <c r="H23" s="10" t="s">
        <v>12</v>
      </c>
      <c r="I23" s="10" t="s">
        <v>13</v>
      </c>
      <c r="J23" s="17">
        <v>992</v>
      </c>
      <c r="K23" s="18">
        <v>113</v>
      </c>
      <c r="L23" s="19" t="s">
        <v>23</v>
      </c>
      <c r="M23" s="17">
        <v>850</v>
      </c>
      <c r="N23" s="20">
        <v>0</v>
      </c>
      <c r="O23" s="21">
        <v>45000</v>
      </c>
      <c r="P23" s="22">
        <v>94600</v>
      </c>
      <c r="Q23" s="23">
        <v>0</v>
      </c>
      <c r="R23" s="24">
        <v>0</v>
      </c>
      <c r="S23" s="14"/>
    </row>
    <row r="24" spans="1:21" ht="28.2" customHeight="1" thickBot="1" x14ac:dyDescent="0.3">
      <c r="A24" s="7" t="s">
        <v>7</v>
      </c>
      <c r="B24" s="16"/>
      <c r="C24" s="16" t="s">
        <v>8</v>
      </c>
      <c r="D24" s="10"/>
      <c r="E24" s="10" t="s">
        <v>9</v>
      </c>
      <c r="F24" s="10" t="s">
        <v>10</v>
      </c>
      <c r="G24" s="10" t="s">
        <v>11</v>
      </c>
      <c r="H24" s="10" t="s">
        <v>12</v>
      </c>
      <c r="I24" s="10" t="s">
        <v>13</v>
      </c>
      <c r="J24" s="17">
        <v>992</v>
      </c>
      <c r="K24" s="18">
        <v>113</v>
      </c>
      <c r="L24" s="19" t="s">
        <v>24</v>
      </c>
      <c r="M24" s="17" t="s">
        <v>17</v>
      </c>
      <c r="N24" s="20">
        <v>0</v>
      </c>
      <c r="O24" s="21">
        <v>5000</v>
      </c>
      <c r="P24" s="22">
        <f>'[1]проект бюджетной сметы'!R253</f>
        <v>5000</v>
      </c>
      <c r="Q24" s="23">
        <v>0</v>
      </c>
      <c r="R24" s="24">
        <v>0</v>
      </c>
      <c r="S24" s="14"/>
    </row>
    <row r="25" spans="1:21" ht="34.200000000000003" customHeight="1" thickBot="1" x14ac:dyDescent="0.3">
      <c r="A25" s="7" t="s">
        <v>7</v>
      </c>
      <c r="B25" s="16"/>
      <c r="C25" s="16" t="s">
        <v>8</v>
      </c>
      <c r="D25" s="10"/>
      <c r="E25" s="10" t="s">
        <v>25</v>
      </c>
      <c r="F25" s="10" t="s">
        <v>10</v>
      </c>
      <c r="G25" s="10" t="s">
        <v>11</v>
      </c>
      <c r="H25" s="10" t="s">
        <v>12</v>
      </c>
      <c r="I25" s="10" t="s">
        <v>13</v>
      </c>
      <c r="J25" s="17">
        <v>992</v>
      </c>
      <c r="K25" s="18">
        <v>203</v>
      </c>
      <c r="L25" s="19" t="s">
        <v>26</v>
      </c>
      <c r="M25" s="17" t="s">
        <v>15</v>
      </c>
      <c r="N25" s="20">
        <v>0</v>
      </c>
      <c r="O25" s="21">
        <v>201100</v>
      </c>
      <c r="P25" s="22">
        <f>'[1]проект бюджетной сметы'!R312+'[1]проект бюджетной сметы'!R313</f>
        <v>354700</v>
      </c>
      <c r="Q25" s="26">
        <v>0</v>
      </c>
      <c r="R25" s="27">
        <v>0</v>
      </c>
      <c r="S25" s="14"/>
    </row>
    <row r="26" spans="1:21" ht="29.4" customHeight="1" x14ac:dyDescent="0.25">
      <c r="A26" s="7" t="s">
        <v>7</v>
      </c>
      <c r="B26" s="16"/>
      <c r="C26" s="16" t="s">
        <v>8</v>
      </c>
      <c r="D26" s="10"/>
      <c r="E26" s="10" t="s">
        <v>9</v>
      </c>
      <c r="F26" s="10" t="s">
        <v>10</v>
      </c>
      <c r="G26" s="10" t="s">
        <v>11</v>
      </c>
      <c r="H26" s="10" t="s">
        <v>12</v>
      </c>
      <c r="I26" s="10" t="s">
        <v>13</v>
      </c>
      <c r="J26" s="17">
        <v>992</v>
      </c>
      <c r="K26" s="18">
        <v>310</v>
      </c>
      <c r="L26" s="19" t="s">
        <v>27</v>
      </c>
      <c r="M26" s="17" t="s">
        <v>17</v>
      </c>
      <c r="N26" s="20">
        <v>0</v>
      </c>
      <c r="O26" s="21">
        <v>500000</v>
      </c>
      <c r="P26" s="22">
        <f>'[1]проект бюджетной сметы'!R267+'[1]проект бюджетной сметы'!R268</f>
        <v>310900</v>
      </c>
      <c r="Q26" s="23">
        <v>0</v>
      </c>
      <c r="R26" s="24">
        <v>0</v>
      </c>
      <c r="S26" s="14"/>
    </row>
    <row r="27" spans="1:21" ht="30" customHeight="1" x14ac:dyDescent="0.25">
      <c r="A27" s="7" t="s">
        <v>7</v>
      </c>
      <c r="B27" s="16"/>
      <c r="C27" s="16" t="s">
        <v>8</v>
      </c>
      <c r="D27" s="10"/>
      <c r="E27" s="10" t="s">
        <v>9</v>
      </c>
      <c r="F27" s="10" t="s">
        <v>10</v>
      </c>
      <c r="G27" s="10" t="s">
        <v>11</v>
      </c>
      <c r="H27" s="10" t="s">
        <v>12</v>
      </c>
      <c r="I27" s="10" t="s">
        <v>13</v>
      </c>
      <c r="J27" s="17">
        <v>992</v>
      </c>
      <c r="K27" s="18">
        <v>310</v>
      </c>
      <c r="L27" s="19" t="s">
        <v>28</v>
      </c>
      <c r="M27" s="17" t="s">
        <v>17</v>
      </c>
      <c r="N27" s="20">
        <v>0</v>
      </c>
      <c r="O27" s="21">
        <v>50000</v>
      </c>
      <c r="P27" s="22">
        <f>'[1]проект бюджетной сметы'!R269+'[1]проект бюджетной сметы'!R270</f>
        <v>30000</v>
      </c>
      <c r="Q27" s="23">
        <v>0</v>
      </c>
      <c r="R27" s="24">
        <v>0</v>
      </c>
      <c r="S27" s="14"/>
    </row>
    <row r="28" spans="1:21" ht="30" customHeight="1" x14ac:dyDescent="0.25">
      <c r="A28" s="7" t="s">
        <v>7</v>
      </c>
      <c r="B28" s="16"/>
      <c r="C28" s="16" t="s">
        <v>8</v>
      </c>
      <c r="D28" s="10"/>
      <c r="E28" s="10" t="s">
        <v>9</v>
      </c>
      <c r="F28" s="10" t="s">
        <v>10</v>
      </c>
      <c r="G28" s="10" t="s">
        <v>11</v>
      </c>
      <c r="H28" s="10" t="s">
        <v>12</v>
      </c>
      <c r="I28" s="10" t="s">
        <v>13</v>
      </c>
      <c r="J28" s="17">
        <v>992</v>
      </c>
      <c r="K28" s="18">
        <v>314</v>
      </c>
      <c r="L28" s="19" t="s">
        <v>29</v>
      </c>
      <c r="M28" s="17" t="s">
        <v>17</v>
      </c>
      <c r="N28" s="20">
        <v>0</v>
      </c>
      <c r="O28" s="21">
        <v>50000</v>
      </c>
      <c r="P28" s="22">
        <f>'[1]проект бюджетной сметы'!R272</f>
        <v>60900</v>
      </c>
      <c r="Q28" s="23">
        <v>0</v>
      </c>
      <c r="R28" s="24">
        <v>0</v>
      </c>
      <c r="S28" s="14"/>
    </row>
    <row r="29" spans="1:21" ht="28.95" customHeight="1" x14ac:dyDescent="0.25">
      <c r="A29" s="7" t="s">
        <v>7</v>
      </c>
      <c r="B29" s="16"/>
      <c r="C29" s="16" t="s">
        <v>8</v>
      </c>
      <c r="D29" s="10"/>
      <c r="E29" s="10" t="s">
        <v>9</v>
      </c>
      <c r="F29" s="10" t="s">
        <v>10</v>
      </c>
      <c r="G29" s="10" t="s">
        <v>11</v>
      </c>
      <c r="H29" s="10" t="s">
        <v>12</v>
      </c>
      <c r="I29" s="10" t="s">
        <v>13</v>
      </c>
      <c r="J29" s="17">
        <v>992</v>
      </c>
      <c r="K29" s="18">
        <v>409</v>
      </c>
      <c r="L29" s="19" t="s">
        <v>30</v>
      </c>
      <c r="M29" s="17" t="s">
        <v>17</v>
      </c>
      <c r="N29" s="20">
        <v>0</v>
      </c>
      <c r="O29" s="21">
        <v>2498000</v>
      </c>
      <c r="P29" s="22">
        <f>'[1]проект бюджетной сметы'!R274+'[1]проект бюджетной сметы'!R275+'[1]проект бюджетной сметы'!R277+'[1]проект бюджетной сметы'!R278+'[1]проект бюджетной сметы'!R276</f>
        <v>3870100</v>
      </c>
      <c r="Q29" s="23">
        <v>0</v>
      </c>
      <c r="R29" s="24">
        <v>0</v>
      </c>
      <c r="S29" s="14"/>
      <c r="U29" s="25"/>
    </row>
    <row r="30" spans="1:21" ht="27.6" customHeight="1" x14ac:dyDescent="0.25">
      <c r="A30" s="7" t="s">
        <v>7</v>
      </c>
      <c r="B30" s="16"/>
      <c r="C30" s="16" t="s">
        <v>8</v>
      </c>
      <c r="D30" s="10"/>
      <c r="E30" s="10" t="s">
        <v>9</v>
      </c>
      <c r="F30" s="10" t="s">
        <v>10</v>
      </c>
      <c r="G30" s="10" t="s">
        <v>11</v>
      </c>
      <c r="H30" s="10" t="s">
        <v>12</v>
      </c>
      <c r="I30" s="10" t="s">
        <v>13</v>
      </c>
      <c r="J30" s="17">
        <v>992</v>
      </c>
      <c r="K30" s="18">
        <v>412</v>
      </c>
      <c r="L30" s="19" t="s">
        <v>31</v>
      </c>
      <c r="M30" s="17" t="s">
        <v>17</v>
      </c>
      <c r="N30" s="20">
        <v>0</v>
      </c>
      <c r="O30" s="21">
        <v>50000</v>
      </c>
      <c r="P30" s="22">
        <f>'[1]проект бюджетной сметы'!R279</f>
        <v>51200</v>
      </c>
      <c r="Q30" s="23">
        <v>0</v>
      </c>
      <c r="R30" s="24">
        <v>0</v>
      </c>
      <c r="S30" s="14"/>
    </row>
    <row r="31" spans="1:21" ht="27.6" customHeight="1" x14ac:dyDescent="0.25">
      <c r="A31" s="7" t="s">
        <v>7</v>
      </c>
      <c r="B31" s="16"/>
      <c r="C31" s="16" t="s">
        <v>8</v>
      </c>
      <c r="D31" s="10"/>
      <c r="E31" s="10" t="s">
        <v>9</v>
      </c>
      <c r="F31" s="10" t="s">
        <v>10</v>
      </c>
      <c r="G31" s="10" t="s">
        <v>11</v>
      </c>
      <c r="H31" s="10" t="s">
        <v>12</v>
      </c>
      <c r="I31" s="10" t="s">
        <v>13</v>
      </c>
      <c r="J31" s="17">
        <v>992</v>
      </c>
      <c r="K31" s="18">
        <v>412</v>
      </c>
      <c r="L31" s="19" t="s">
        <v>32</v>
      </c>
      <c r="M31" s="17" t="s">
        <v>17</v>
      </c>
      <c r="N31" s="20">
        <v>0</v>
      </c>
      <c r="O31" s="21">
        <v>50000</v>
      </c>
      <c r="P31" s="22">
        <f>'[1]проект бюджетной сметы'!R280</f>
        <v>20000</v>
      </c>
      <c r="Q31" s="23">
        <v>0</v>
      </c>
      <c r="R31" s="24">
        <v>0</v>
      </c>
      <c r="S31" s="14"/>
    </row>
    <row r="32" spans="1:21" ht="27.6" hidden="1" customHeight="1" x14ac:dyDescent="0.25">
      <c r="A32" s="7" t="s">
        <v>7</v>
      </c>
      <c r="B32" s="16"/>
      <c r="C32" s="16" t="s">
        <v>8</v>
      </c>
      <c r="D32" s="10"/>
      <c r="E32" s="10" t="s">
        <v>9</v>
      </c>
      <c r="F32" s="10" t="s">
        <v>10</v>
      </c>
      <c r="G32" s="10" t="s">
        <v>11</v>
      </c>
      <c r="H32" s="10" t="s">
        <v>12</v>
      </c>
      <c r="I32" s="10" t="s">
        <v>13</v>
      </c>
      <c r="J32" s="17">
        <v>992</v>
      </c>
      <c r="K32" s="18">
        <v>502</v>
      </c>
      <c r="L32" s="19" t="s">
        <v>33</v>
      </c>
      <c r="M32" s="17">
        <v>410</v>
      </c>
      <c r="N32" s="20">
        <v>0</v>
      </c>
      <c r="O32" s="21">
        <v>50000</v>
      </c>
      <c r="P32" s="22">
        <f>'[1]проект бюджетной сметы'!R283</f>
        <v>0</v>
      </c>
      <c r="Q32" s="23">
        <v>0</v>
      </c>
      <c r="R32" s="24">
        <v>0</v>
      </c>
      <c r="S32" s="14"/>
    </row>
    <row r="33" spans="1:21" ht="28.95" customHeight="1" x14ac:dyDescent="0.25">
      <c r="A33" s="7" t="s">
        <v>7</v>
      </c>
      <c r="B33" s="16"/>
      <c r="C33" s="16" t="s">
        <v>8</v>
      </c>
      <c r="D33" s="10"/>
      <c r="E33" s="10" t="s">
        <v>9</v>
      </c>
      <c r="F33" s="10" t="s">
        <v>10</v>
      </c>
      <c r="G33" s="10" t="s">
        <v>11</v>
      </c>
      <c r="H33" s="10" t="s">
        <v>12</v>
      </c>
      <c r="I33" s="10" t="s">
        <v>13</v>
      </c>
      <c r="J33" s="17">
        <v>992</v>
      </c>
      <c r="K33" s="18">
        <v>503</v>
      </c>
      <c r="L33" s="19" t="s">
        <v>34</v>
      </c>
      <c r="M33" s="17" t="s">
        <v>17</v>
      </c>
      <c r="N33" s="20">
        <v>0</v>
      </c>
      <c r="O33" s="21">
        <v>669800</v>
      </c>
      <c r="P33" s="22">
        <f>'[1]проект бюджетной сметы'!R284+'[1]проект бюджетной сметы'!R285+'[1]проект бюджетной сметы'!R287</f>
        <v>1574600</v>
      </c>
      <c r="Q33" s="23">
        <v>0</v>
      </c>
      <c r="R33" s="24">
        <v>0</v>
      </c>
      <c r="S33" s="14"/>
    </row>
    <row r="34" spans="1:21" ht="28.2" customHeight="1" x14ac:dyDescent="0.25">
      <c r="A34" s="7" t="s">
        <v>7</v>
      </c>
      <c r="B34" s="16"/>
      <c r="C34" s="16" t="s">
        <v>8</v>
      </c>
      <c r="D34" s="10"/>
      <c r="E34" s="10" t="s">
        <v>9</v>
      </c>
      <c r="F34" s="10" t="s">
        <v>10</v>
      </c>
      <c r="G34" s="10" t="s">
        <v>11</v>
      </c>
      <c r="H34" s="10" t="s">
        <v>12</v>
      </c>
      <c r="I34" s="10" t="s">
        <v>13</v>
      </c>
      <c r="J34" s="17">
        <v>992</v>
      </c>
      <c r="K34" s="18">
        <v>503</v>
      </c>
      <c r="L34" s="19" t="s">
        <v>35</v>
      </c>
      <c r="M34" s="17" t="s">
        <v>17</v>
      </c>
      <c r="N34" s="20">
        <v>0</v>
      </c>
      <c r="O34" s="21">
        <v>50000</v>
      </c>
      <c r="P34" s="22">
        <f>'[1]проект бюджетной сметы'!R288</f>
        <v>50000</v>
      </c>
      <c r="Q34" s="23">
        <v>0</v>
      </c>
      <c r="R34" s="24">
        <v>0</v>
      </c>
      <c r="S34" s="14"/>
    </row>
    <row r="35" spans="1:21" ht="31.95" customHeight="1" x14ac:dyDescent="0.25">
      <c r="A35" s="7" t="s">
        <v>7</v>
      </c>
      <c r="B35" s="16"/>
      <c r="C35" s="16" t="s">
        <v>8</v>
      </c>
      <c r="D35" s="10"/>
      <c r="E35" s="10" t="s">
        <v>9</v>
      </c>
      <c r="F35" s="10" t="s">
        <v>10</v>
      </c>
      <c r="G35" s="10" t="s">
        <v>11</v>
      </c>
      <c r="H35" s="10" t="s">
        <v>12</v>
      </c>
      <c r="I35" s="10" t="s">
        <v>13</v>
      </c>
      <c r="J35" s="17">
        <v>992</v>
      </c>
      <c r="K35" s="18">
        <v>503</v>
      </c>
      <c r="L35" s="19" t="s">
        <v>36</v>
      </c>
      <c r="M35" s="17" t="s">
        <v>17</v>
      </c>
      <c r="N35" s="20">
        <v>0</v>
      </c>
      <c r="O35" s="21">
        <v>150000</v>
      </c>
      <c r="P35" s="22">
        <f>'[1]проект бюджетной сметы'!R289+'[1]проект бюджетной сметы'!R290</f>
        <v>231000</v>
      </c>
      <c r="Q35" s="23">
        <v>0</v>
      </c>
      <c r="R35" s="24">
        <v>0</v>
      </c>
      <c r="S35" s="14"/>
    </row>
    <row r="36" spans="1:21" ht="31.2" customHeight="1" x14ac:dyDescent="0.25">
      <c r="A36" s="7" t="s">
        <v>7</v>
      </c>
      <c r="B36" s="16"/>
      <c r="C36" s="16" t="s">
        <v>8</v>
      </c>
      <c r="D36" s="10"/>
      <c r="E36" s="10" t="s">
        <v>9</v>
      </c>
      <c r="F36" s="10" t="s">
        <v>10</v>
      </c>
      <c r="G36" s="10" t="s">
        <v>11</v>
      </c>
      <c r="H36" s="10" t="s">
        <v>12</v>
      </c>
      <c r="I36" s="10" t="s">
        <v>13</v>
      </c>
      <c r="J36" s="17">
        <v>992</v>
      </c>
      <c r="K36" s="18">
        <v>503</v>
      </c>
      <c r="L36" s="19" t="s">
        <v>37</v>
      </c>
      <c r="M36" s="17" t="s">
        <v>17</v>
      </c>
      <c r="N36" s="20">
        <v>0</v>
      </c>
      <c r="O36" s="21">
        <v>457900</v>
      </c>
      <c r="P36" s="22">
        <f>'[1]проект бюджетной сметы'!R291+'[1]проект бюджетной сметы'!R292+'[1]проект бюджетной сметы'!R293+'[1]проект бюджетной сметы'!R294+'[1]проект бюджетной сметы'!R296+'[1]проект бюджетной сметы'!R295</f>
        <v>2569800</v>
      </c>
      <c r="Q36" s="23">
        <v>0</v>
      </c>
      <c r="R36" s="24">
        <v>0</v>
      </c>
      <c r="S36" s="14"/>
      <c r="U36" s="25"/>
    </row>
    <row r="37" spans="1:21" ht="33" hidden="1" customHeight="1" x14ac:dyDescent="0.25">
      <c r="A37" s="7" t="s">
        <v>7</v>
      </c>
      <c r="B37" s="16"/>
      <c r="C37" s="16" t="s">
        <v>8</v>
      </c>
      <c r="D37" s="10"/>
      <c r="E37" s="10" t="s">
        <v>9</v>
      </c>
      <c r="F37" s="10" t="s">
        <v>10</v>
      </c>
      <c r="G37" s="10" t="s">
        <v>11</v>
      </c>
      <c r="H37" s="10" t="s">
        <v>12</v>
      </c>
      <c r="I37" s="10" t="s">
        <v>13</v>
      </c>
      <c r="J37" s="17">
        <v>992</v>
      </c>
      <c r="K37" s="18">
        <v>503</v>
      </c>
      <c r="L37" s="19" t="s">
        <v>38</v>
      </c>
      <c r="M37" s="17" t="s">
        <v>17</v>
      </c>
      <c r="N37" s="20">
        <v>0</v>
      </c>
      <c r="O37" s="21">
        <v>500000</v>
      </c>
      <c r="P37" s="22">
        <f>'[1]проект бюджетной сметы'!R298</f>
        <v>0</v>
      </c>
      <c r="Q37" s="23">
        <v>0</v>
      </c>
      <c r="R37" s="24">
        <v>0</v>
      </c>
      <c r="S37" s="14"/>
    </row>
    <row r="38" spans="1:21" ht="33" hidden="1" customHeight="1" x14ac:dyDescent="0.25">
      <c r="A38" s="7" t="s">
        <v>7</v>
      </c>
      <c r="B38" s="16"/>
      <c r="C38" s="16" t="s">
        <v>8</v>
      </c>
      <c r="D38" s="10"/>
      <c r="E38" s="10" t="s">
        <v>9</v>
      </c>
      <c r="F38" s="10" t="s">
        <v>10</v>
      </c>
      <c r="G38" s="10" t="s">
        <v>11</v>
      </c>
      <c r="H38" s="10" t="s">
        <v>12</v>
      </c>
      <c r="I38" s="10" t="s">
        <v>13</v>
      </c>
      <c r="J38" s="17">
        <v>992</v>
      </c>
      <c r="K38" s="18">
        <v>503</v>
      </c>
      <c r="L38" s="19" t="s">
        <v>39</v>
      </c>
      <c r="M38" s="17" t="s">
        <v>17</v>
      </c>
      <c r="N38" s="20">
        <v>0</v>
      </c>
      <c r="O38" s="21">
        <v>500000</v>
      </c>
      <c r="P38" s="22">
        <f>'[1]проект бюджетной сметы'!R297</f>
        <v>0</v>
      </c>
      <c r="Q38" s="23">
        <v>0</v>
      </c>
      <c r="R38" s="24">
        <v>0</v>
      </c>
      <c r="S38" s="14"/>
    </row>
    <row r="39" spans="1:21" ht="30" customHeight="1" x14ac:dyDescent="0.25">
      <c r="A39" s="7" t="s">
        <v>7</v>
      </c>
      <c r="B39" s="16"/>
      <c r="C39" s="16" t="s">
        <v>8</v>
      </c>
      <c r="D39" s="10"/>
      <c r="E39" s="10" t="s">
        <v>9</v>
      </c>
      <c r="F39" s="10" t="s">
        <v>10</v>
      </c>
      <c r="G39" s="10" t="s">
        <v>11</v>
      </c>
      <c r="H39" s="10" t="s">
        <v>12</v>
      </c>
      <c r="I39" s="10" t="s">
        <v>13</v>
      </c>
      <c r="J39" s="17">
        <v>992</v>
      </c>
      <c r="K39" s="18">
        <v>707</v>
      </c>
      <c r="L39" s="19" t="s">
        <v>40</v>
      </c>
      <c r="M39" s="17" t="s">
        <v>17</v>
      </c>
      <c r="N39" s="20">
        <v>0</v>
      </c>
      <c r="O39" s="21">
        <v>80000</v>
      </c>
      <c r="P39" s="22">
        <f>'[1]проект бюджетной сметы'!R303</f>
        <v>49100</v>
      </c>
      <c r="Q39" s="23">
        <v>0</v>
      </c>
      <c r="R39" s="24">
        <v>0</v>
      </c>
      <c r="S39" s="14"/>
    </row>
    <row r="40" spans="1:21" ht="30" customHeight="1" x14ac:dyDescent="0.25">
      <c r="A40" s="7" t="s">
        <v>7</v>
      </c>
      <c r="B40" s="16"/>
      <c r="C40" s="16" t="s">
        <v>8</v>
      </c>
      <c r="D40" s="10"/>
      <c r="E40" s="10" t="s">
        <v>9</v>
      </c>
      <c r="F40" s="10" t="s">
        <v>10</v>
      </c>
      <c r="G40" s="10" t="s">
        <v>11</v>
      </c>
      <c r="H40" s="10" t="s">
        <v>12</v>
      </c>
      <c r="I40" s="10" t="s">
        <v>13</v>
      </c>
      <c r="J40" s="17">
        <v>992</v>
      </c>
      <c r="K40" s="18">
        <v>801</v>
      </c>
      <c r="L40" s="19" t="s">
        <v>41</v>
      </c>
      <c r="M40" s="17" t="s">
        <v>42</v>
      </c>
      <c r="N40" s="20">
        <v>0</v>
      </c>
      <c r="O40" s="21">
        <v>821700</v>
      </c>
      <c r="P40" s="22">
        <f>'[1]проект бюджетной сметы'!R445+'[1]проект бюджетной сметы'!R446+'[1]проект бюджетной сметы'!R447</f>
        <v>4664100</v>
      </c>
      <c r="Q40" s="23">
        <v>0</v>
      </c>
      <c r="R40" s="24">
        <v>0</v>
      </c>
      <c r="S40" s="14"/>
    </row>
    <row r="41" spans="1:21" ht="30.6" customHeight="1" x14ac:dyDescent="0.25">
      <c r="A41" s="7" t="s">
        <v>7</v>
      </c>
      <c r="B41" s="16"/>
      <c r="C41" s="16" t="s">
        <v>8</v>
      </c>
      <c r="D41" s="10"/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7">
        <v>992</v>
      </c>
      <c r="K41" s="18">
        <v>801</v>
      </c>
      <c r="L41" s="19" t="s">
        <v>41</v>
      </c>
      <c r="M41" s="17" t="s">
        <v>17</v>
      </c>
      <c r="N41" s="20">
        <v>0</v>
      </c>
      <c r="O41" s="21">
        <v>696500</v>
      </c>
      <c r="P41" s="22">
        <f>'[1]проект бюджетной сметы'!R448+'[1]проект бюджетной сметы'!R453+'[1]проект бюджетной сметы'!R454+'[1]проект бюджетной сметы'!R455+'[1]проект бюджетной сметы'!R456+'[1]проект бюджетной сметы'!R457+'[1]проект бюджетной сметы'!R458+'[1]проект бюджетной сметы'!R459+'[1]проект бюджетной сметы'!R460+'[1]проект бюджетной сметы'!R461+'[1]проект бюджетной сметы'!R462+'[1]проект бюджетной сметы'!R463</f>
        <v>1025700</v>
      </c>
      <c r="Q41" s="23">
        <v>0</v>
      </c>
      <c r="R41" s="24">
        <v>0</v>
      </c>
      <c r="S41" s="14"/>
      <c r="U41" s="25"/>
    </row>
    <row r="42" spans="1:21" ht="29.4" customHeight="1" x14ac:dyDescent="0.25">
      <c r="A42" s="7" t="s">
        <v>7</v>
      </c>
      <c r="B42" s="16"/>
      <c r="C42" s="16" t="s">
        <v>8</v>
      </c>
      <c r="D42" s="10"/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7">
        <v>992</v>
      </c>
      <c r="K42" s="18">
        <v>801</v>
      </c>
      <c r="L42" s="19" t="s">
        <v>41</v>
      </c>
      <c r="M42" s="17" t="s">
        <v>18</v>
      </c>
      <c r="N42" s="20">
        <v>0</v>
      </c>
      <c r="O42" s="21">
        <v>12500</v>
      </c>
      <c r="P42" s="22">
        <f>'[1]проект бюджетной сметы'!R464+'[1]проект бюджетной сметы'!R466</f>
        <v>11000</v>
      </c>
      <c r="Q42" s="23">
        <v>0</v>
      </c>
      <c r="R42" s="24">
        <v>0</v>
      </c>
      <c r="S42" s="14"/>
    </row>
    <row r="43" spans="1:21" ht="30.6" hidden="1" customHeight="1" x14ac:dyDescent="0.25">
      <c r="A43" s="7" t="s">
        <v>7</v>
      </c>
      <c r="B43" s="16"/>
      <c r="C43" s="16" t="s">
        <v>8</v>
      </c>
      <c r="D43" s="10"/>
      <c r="E43" s="10" t="s">
        <v>9</v>
      </c>
      <c r="F43" s="10" t="s">
        <v>10</v>
      </c>
      <c r="G43" s="10" t="s">
        <v>11</v>
      </c>
      <c r="H43" s="10" t="s">
        <v>12</v>
      </c>
      <c r="I43" s="10" t="s">
        <v>13</v>
      </c>
      <c r="J43" s="17">
        <v>992</v>
      </c>
      <c r="K43" s="18">
        <v>801</v>
      </c>
      <c r="L43" s="19" t="s">
        <v>43</v>
      </c>
      <c r="M43" s="17" t="s">
        <v>17</v>
      </c>
      <c r="N43" s="20">
        <v>0</v>
      </c>
      <c r="O43" s="21">
        <v>390000</v>
      </c>
      <c r="P43" s="22">
        <f>'[1]проект бюджетной сметы'!R467+'[1]проект бюджетной сметы'!R468</f>
        <v>0</v>
      </c>
      <c r="Q43" s="23">
        <v>0</v>
      </c>
      <c r="R43" s="24">
        <v>0</v>
      </c>
      <c r="S43" s="14"/>
    </row>
    <row r="44" spans="1:21" ht="32.4" customHeight="1" x14ac:dyDescent="0.25">
      <c r="A44" s="7" t="s">
        <v>7</v>
      </c>
      <c r="B44" s="16"/>
      <c r="C44" s="16" t="s">
        <v>8</v>
      </c>
      <c r="D44" s="10"/>
      <c r="E44" s="10" t="s">
        <v>9</v>
      </c>
      <c r="F44" s="10" t="s">
        <v>10</v>
      </c>
      <c r="G44" s="10" t="s">
        <v>11</v>
      </c>
      <c r="H44" s="10" t="s">
        <v>12</v>
      </c>
      <c r="I44" s="10" t="s">
        <v>13</v>
      </c>
      <c r="J44" s="17">
        <v>992</v>
      </c>
      <c r="K44" s="18">
        <v>801</v>
      </c>
      <c r="L44" s="19" t="s">
        <v>67</v>
      </c>
      <c r="M44" s="17" t="s">
        <v>20</v>
      </c>
      <c r="N44" s="20">
        <v>0</v>
      </c>
      <c r="O44" s="21">
        <v>75000</v>
      </c>
      <c r="P44" s="22">
        <f>'[1]проект бюджетной сметы'!R304</f>
        <v>130000</v>
      </c>
      <c r="Q44" s="23">
        <v>0</v>
      </c>
      <c r="R44" s="24">
        <v>0</v>
      </c>
      <c r="S44" s="14"/>
    </row>
    <row r="45" spans="1:21" ht="30.6" customHeight="1" x14ac:dyDescent="0.25">
      <c r="A45" s="7" t="s">
        <v>7</v>
      </c>
      <c r="B45" s="16"/>
      <c r="C45" s="16" t="s">
        <v>8</v>
      </c>
      <c r="D45" s="10"/>
      <c r="E45" s="10" t="s">
        <v>9</v>
      </c>
      <c r="F45" s="10" t="s">
        <v>10</v>
      </c>
      <c r="G45" s="10" t="s">
        <v>11</v>
      </c>
      <c r="H45" s="10" t="s">
        <v>12</v>
      </c>
      <c r="I45" s="10" t="s">
        <v>13</v>
      </c>
      <c r="J45" s="17">
        <v>992</v>
      </c>
      <c r="K45" s="18">
        <v>801</v>
      </c>
      <c r="L45" s="19" t="s">
        <v>44</v>
      </c>
      <c r="M45" s="17" t="s">
        <v>42</v>
      </c>
      <c r="N45" s="20">
        <v>0</v>
      </c>
      <c r="O45" s="21">
        <v>899400</v>
      </c>
      <c r="P45" s="22">
        <f>'[1]проект бюджетной сметы'!R568+'[1]проект бюджетной сметы'!R569+'[1]проект бюджетной сметы'!R570</f>
        <v>4042400</v>
      </c>
      <c r="Q45" s="23">
        <v>0</v>
      </c>
      <c r="R45" s="24">
        <v>0</v>
      </c>
      <c r="S45" s="14"/>
    </row>
    <row r="46" spans="1:21" ht="31.95" customHeight="1" x14ac:dyDescent="0.25">
      <c r="A46" s="7" t="s">
        <v>7</v>
      </c>
      <c r="B46" s="16"/>
      <c r="C46" s="16" t="s">
        <v>8</v>
      </c>
      <c r="D46" s="10"/>
      <c r="E46" s="10" t="s">
        <v>9</v>
      </c>
      <c r="F46" s="10" t="s">
        <v>10</v>
      </c>
      <c r="G46" s="10" t="s">
        <v>11</v>
      </c>
      <c r="H46" s="10" t="s">
        <v>12</v>
      </c>
      <c r="I46" s="10" t="s">
        <v>13</v>
      </c>
      <c r="J46" s="17">
        <v>992</v>
      </c>
      <c r="K46" s="18">
        <v>801</v>
      </c>
      <c r="L46" s="19" t="s">
        <v>44</v>
      </c>
      <c r="M46" s="17" t="s">
        <v>17</v>
      </c>
      <c r="N46" s="20">
        <v>0</v>
      </c>
      <c r="O46" s="21">
        <v>786500</v>
      </c>
      <c r="P46" s="22">
        <f>'[1]проект бюджетной сметы'!R575+'[1]проект бюджетной сметы'!R578+'[1]проект бюджетной сметы'!R579+'[1]проект бюджетной сметы'!R580+'[1]проект бюджетной сметы'!R581+'[1]проект бюджетной сметы'!R582+'[1]проект бюджетной сметы'!R583+'[1]проект бюджетной сметы'!R584+'[1]проект бюджетной сметы'!R585+'[1]проект бюджетной сметы'!R586+'[1]проект бюджетной сметы'!R587+'[1]проект бюджетной сметы'!R588</f>
        <v>1509300</v>
      </c>
      <c r="Q46" s="23">
        <v>0</v>
      </c>
      <c r="R46" s="24">
        <v>0</v>
      </c>
      <c r="S46" s="14"/>
      <c r="U46" s="25"/>
    </row>
    <row r="47" spans="1:21" ht="28.95" customHeight="1" x14ac:dyDescent="0.25">
      <c r="A47" s="7" t="s">
        <v>7</v>
      </c>
      <c r="B47" s="16"/>
      <c r="C47" s="16" t="s">
        <v>8</v>
      </c>
      <c r="D47" s="10"/>
      <c r="E47" s="10" t="s">
        <v>9</v>
      </c>
      <c r="F47" s="10" t="s">
        <v>10</v>
      </c>
      <c r="G47" s="10" t="s">
        <v>11</v>
      </c>
      <c r="H47" s="10" t="s">
        <v>12</v>
      </c>
      <c r="I47" s="10" t="s">
        <v>13</v>
      </c>
      <c r="J47" s="17">
        <v>992</v>
      </c>
      <c r="K47" s="18">
        <v>801</v>
      </c>
      <c r="L47" s="19" t="s">
        <v>44</v>
      </c>
      <c r="M47" s="17" t="s">
        <v>18</v>
      </c>
      <c r="N47" s="20">
        <v>0</v>
      </c>
      <c r="O47" s="21">
        <v>21000</v>
      </c>
      <c r="P47" s="22">
        <f>'[1]проект бюджетной сметы'!R589+'[1]проект бюджетной сметы'!R590</f>
        <v>18700</v>
      </c>
      <c r="Q47" s="23">
        <v>0</v>
      </c>
      <c r="R47" s="24">
        <v>0</v>
      </c>
      <c r="S47" s="14"/>
    </row>
    <row r="48" spans="1:21" ht="28.95" hidden="1" customHeight="1" x14ac:dyDescent="0.25">
      <c r="A48" s="7" t="s">
        <v>7</v>
      </c>
      <c r="B48" s="16"/>
      <c r="C48" s="16" t="s">
        <v>8</v>
      </c>
      <c r="D48" s="10"/>
      <c r="E48" s="10" t="s">
        <v>9</v>
      </c>
      <c r="F48" s="10" t="s">
        <v>10</v>
      </c>
      <c r="G48" s="10" t="s">
        <v>11</v>
      </c>
      <c r="H48" s="10" t="s">
        <v>12</v>
      </c>
      <c r="I48" s="10" t="s">
        <v>13</v>
      </c>
      <c r="J48" s="17">
        <v>992</v>
      </c>
      <c r="K48" s="18">
        <v>801</v>
      </c>
      <c r="L48" s="19" t="s">
        <v>45</v>
      </c>
      <c r="M48" s="17">
        <v>240</v>
      </c>
      <c r="N48" s="20">
        <v>0</v>
      </c>
      <c r="O48" s="21">
        <v>21000</v>
      </c>
      <c r="P48" s="22">
        <f>'[1]проект бюджетной сметы'!R581</f>
        <v>0</v>
      </c>
      <c r="Q48" s="23">
        <v>0</v>
      </c>
      <c r="R48" s="24">
        <v>0</v>
      </c>
      <c r="S48" s="14"/>
    </row>
    <row r="49" spans="1:23" ht="28.95" customHeight="1" x14ac:dyDescent="0.25">
      <c r="A49" s="7" t="s">
        <v>7</v>
      </c>
      <c r="B49" s="16"/>
      <c r="C49" s="16" t="s">
        <v>8</v>
      </c>
      <c r="D49" s="10"/>
      <c r="E49" s="10" t="s">
        <v>9</v>
      </c>
      <c r="F49" s="10" t="s">
        <v>10</v>
      </c>
      <c r="G49" s="10" t="s">
        <v>11</v>
      </c>
      <c r="H49" s="10" t="s">
        <v>12</v>
      </c>
      <c r="I49" s="10" t="s">
        <v>13</v>
      </c>
      <c r="J49" s="17">
        <v>992</v>
      </c>
      <c r="K49" s="18">
        <v>801</v>
      </c>
      <c r="L49" s="19" t="s">
        <v>46</v>
      </c>
      <c r="M49" s="17" t="s">
        <v>17</v>
      </c>
      <c r="N49" s="20">
        <v>0</v>
      </c>
      <c r="O49" s="21">
        <v>50000</v>
      </c>
      <c r="P49" s="22">
        <f>'[1]проект бюджетной сметы'!R305</f>
        <v>50000</v>
      </c>
      <c r="Q49" s="23">
        <v>0</v>
      </c>
      <c r="R49" s="24">
        <v>0</v>
      </c>
      <c r="S49" s="14"/>
    </row>
    <row r="50" spans="1:23" ht="30" customHeight="1" x14ac:dyDescent="0.25">
      <c r="A50" s="7" t="s">
        <v>7</v>
      </c>
      <c r="B50" s="16"/>
      <c r="C50" s="16" t="s">
        <v>8</v>
      </c>
      <c r="D50" s="10"/>
      <c r="E50" s="10" t="s">
        <v>9</v>
      </c>
      <c r="F50" s="10" t="s">
        <v>10</v>
      </c>
      <c r="G50" s="10" t="s">
        <v>11</v>
      </c>
      <c r="H50" s="10" t="s">
        <v>12</v>
      </c>
      <c r="I50" s="10" t="s">
        <v>13</v>
      </c>
      <c r="J50" s="17">
        <v>992</v>
      </c>
      <c r="K50" s="18">
        <v>801</v>
      </c>
      <c r="L50" s="19" t="s">
        <v>47</v>
      </c>
      <c r="M50" s="17" t="s">
        <v>17</v>
      </c>
      <c r="N50" s="20">
        <v>0</v>
      </c>
      <c r="O50" s="21">
        <v>247000</v>
      </c>
      <c r="P50" s="22">
        <f>'[1]проект бюджетной сметы'!R469+'[1]проект бюджетной сметы'!R471+'[1]проект бюджетной сметы'!R472</f>
        <v>280000</v>
      </c>
      <c r="Q50" s="23">
        <v>0</v>
      </c>
      <c r="R50" s="24">
        <v>0</v>
      </c>
      <c r="S50" s="14"/>
    </row>
    <row r="51" spans="1:23" ht="30.6" customHeight="1" thickBot="1" x14ac:dyDescent="0.3">
      <c r="A51" s="7" t="s">
        <v>7</v>
      </c>
      <c r="B51" s="16"/>
      <c r="C51" s="16" t="s">
        <v>8</v>
      </c>
      <c r="D51" s="10"/>
      <c r="E51" s="10" t="s">
        <v>9</v>
      </c>
      <c r="F51" s="10" t="s">
        <v>10</v>
      </c>
      <c r="G51" s="10" t="s">
        <v>11</v>
      </c>
      <c r="H51" s="10" t="s">
        <v>12</v>
      </c>
      <c r="I51" s="10" t="s">
        <v>13</v>
      </c>
      <c r="J51" s="17">
        <v>992</v>
      </c>
      <c r="K51" s="18">
        <v>1001</v>
      </c>
      <c r="L51" s="19" t="s">
        <v>48</v>
      </c>
      <c r="M51" s="17">
        <v>310</v>
      </c>
      <c r="N51" s="20">
        <v>0</v>
      </c>
      <c r="O51" s="21">
        <v>351700</v>
      </c>
      <c r="P51" s="22">
        <f>'[1]проект бюджетной сметы'!R315</f>
        <v>60000</v>
      </c>
      <c r="Q51" s="28">
        <v>0</v>
      </c>
      <c r="R51" s="29">
        <v>0</v>
      </c>
      <c r="S51" s="14"/>
    </row>
    <row r="52" spans="1:23" ht="30.6" customHeight="1" thickBot="1" x14ac:dyDescent="0.3">
      <c r="A52" s="7" t="s">
        <v>7</v>
      </c>
      <c r="B52" s="16"/>
      <c r="C52" s="16" t="s">
        <v>8</v>
      </c>
      <c r="D52" s="10"/>
      <c r="E52" s="10" t="s">
        <v>9</v>
      </c>
      <c r="F52" s="10" t="s">
        <v>10</v>
      </c>
      <c r="G52" s="10" t="s">
        <v>11</v>
      </c>
      <c r="H52" s="10" t="s">
        <v>12</v>
      </c>
      <c r="I52" s="10" t="s">
        <v>13</v>
      </c>
      <c r="J52" s="17">
        <v>992</v>
      </c>
      <c r="K52" s="18">
        <v>1102</v>
      </c>
      <c r="L52" s="19" t="s">
        <v>49</v>
      </c>
      <c r="M52" s="17" t="s">
        <v>17</v>
      </c>
      <c r="N52" s="20">
        <v>0</v>
      </c>
      <c r="O52" s="21">
        <v>351700</v>
      </c>
      <c r="P52" s="22">
        <f>'[1]проект бюджетной сметы'!R307+'[1]проект бюджетной сметы'!R308+'[1]проект бюджетной сметы'!R309+'[1]проект бюджетной сметы'!R310</f>
        <v>369200</v>
      </c>
      <c r="Q52" s="28">
        <v>0</v>
      </c>
      <c r="R52" s="29">
        <v>0</v>
      </c>
      <c r="S52" s="14"/>
    </row>
    <row r="53" spans="1:23" ht="30.6" customHeight="1" thickBot="1" x14ac:dyDescent="0.3">
      <c r="A53" s="7" t="s">
        <v>50</v>
      </c>
      <c r="B53" s="30"/>
      <c r="C53" s="30" t="s">
        <v>50</v>
      </c>
      <c r="D53" s="31"/>
      <c r="E53" s="31" t="s">
        <v>51</v>
      </c>
      <c r="F53" s="31" t="s">
        <v>10</v>
      </c>
      <c r="G53" s="31" t="s">
        <v>11</v>
      </c>
      <c r="H53" s="31" t="s">
        <v>12</v>
      </c>
      <c r="I53" s="31" t="s">
        <v>13</v>
      </c>
      <c r="J53" s="17">
        <v>991</v>
      </c>
      <c r="K53" s="18">
        <v>106</v>
      </c>
      <c r="L53" s="19" t="s">
        <v>52</v>
      </c>
      <c r="M53" s="17" t="s">
        <v>20</v>
      </c>
      <c r="N53" s="32">
        <v>0</v>
      </c>
      <c r="O53" s="21">
        <v>25800</v>
      </c>
      <c r="P53" s="22">
        <f>'[1]проект бюджетной сметы'!R30</f>
        <v>28800</v>
      </c>
      <c r="Q53" s="26">
        <v>0</v>
      </c>
      <c r="R53" s="27">
        <v>0</v>
      </c>
      <c r="S53" s="14"/>
    </row>
    <row r="54" spans="1:23" ht="30.6" customHeight="1" thickBot="1" x14ac:dyDescent="0.3">
      <c r="A54" s="33" t="s">
        <v>53</v>
      </c>
      <c r="B54" s="45">
        <v>2</v>
      </c>
      <c r="C54" s="45"/>
      <c r="D54" s="45"/>
      <c r="E54" s="45"/>
      <c r="F54" s="45"/>
      <c r="G54" s="15"/>
      <c r="H54" s="43">
        <v>3</v>
      </c>
      <c r="I54" s="31"/>
      <c r="J54" s="46" t="s">
        <v>6</v>
      </c>
      <c r="K54" s="46"/>
      <c r="L54" s="46"/>
      <c r="M54" s="46"/>
      <c r="N54" s="46"/>
      <c r="O54" s="34"/>
      <c r="P54" s="34">
        <f>SUM(P11:P53)</f>
        <v>30389600</v>
      </c>
      <c r="Q54" s="12"/>
      <c r="R54" s="13"/>
      <c r="S54" s="14"/>
      <c r="T54" s="35"/>
      <c r="U54" s="25"/>
      <c r="W54" s="36"/>
    </row>
    <row r="55" spans="1:23" ht="27" thickBot="1" x14ac:dyDescent="0.3">
      <c r="A55" s="37" t="s">
        <v>54</v>
      </c>
      <c r="B55" s="45">
        <v>2</v>
      </c>
      <c r="C55" s="45"/>
      <c r="D55" s="45"/>
      <c r="E55" s="45"/>
      <c r="F55" s="45"/>
      <c r="G55" s="15"/>
      <c r="H55" s="43">
        <v>3</v>
      </c>
      <c r="I55" s="31"/>
      <c r="J55" s="46" t="s">
        <v>6</v>
      </c>
      <c r="K55" s="46"/>
      <c r="L55" s="46"/>
      <c r="M55" s="46"/>
      <c r="N55" s="46"/>
      <c r="O55" s="34"/>
      <c r="P55" s="43"/>
      <c r="Q55" s="12"/>
      <c r="R55" s="13"/>
      <c r="S55" s="14"/>
    </row>
    <row r="56" spans="1:23" ht="27" thickBot="1" x14ac:dyDescent="0.3">
      <c r="A56" s="7" t="s">
        <v>7</v>
      </c>
      <c r="B56" s="45">
        <v>2</v>
      </c>
      <c r="C56" s="45"/>
      <c r="D56" s="45"/>
      <c r="E56" s="45"/>
      <c r="F56" s="45"/>
      <c r="G56" s="15"/>
      <c r="H56" s="43">
        <v>3</v>
      </c>
      <c r="I56" s="31"/>
      <c r="J56" s="46" t="s">
        <v>55</v>
      </c>
      <c r="K56" s="46"/>
      <c r="L56" s="46"/>
      <c r="M56" s="46"/>
      <c r="N56" s="46"/>
      <c r="O56" s="34"/>
      <c r="P56" s="38">
        <f>P54</f>
        <v>30389600</v>
      </c>
      <c r="Q56" s="12"/>
      <c r="R56" s="13"/>
      <c r="S56" s="14"/>
    </row>
    <row r="57" spans="1:23" ht="27" thickBot="1" x14ac:dyDescent="0.3">
      <c r="A57" s="7" t="s">
        <v>7</v>
      </c>
      <c r="B57" s="45">
        <v>2</v>
      </c>
      <c r="C57" s="45"/>
      <c r="D57" s="45"/>
      <c r="E57" s="45"/>
      <c r="F57" s="45"/>
      <c r="G57" s="15"/>
      <c r="H57" s="43">
        <v>3</v>
      </c>
      <c r="I57" s="31"/>
      <c r="J57" s="46" t="s">
        <v>56</v>
      </c>
      <c r="K57" s="46"/>
      <c r="L57" s="46"/>
      <c r="M57" s="46"/>
      <c r="N57" s="46"/>
      <c r="O57" s="34"/>
      <c r="P57" s="38">
        <f>P56</f>
        <v>30389600</v>
      </c>
      <c r="Q57" s="12"/>
      <c r="R57" s="13"/>
      <c r="S57" s="14"/>
    </row>
    <row r="58" spans="1:23" ht="40.200000000000003" thickBot="1" x14ac:dyDescent="0.3">
      <c r="A58" s="37" t="s">
        <v>57</v>
      </c>
      <c r="B58" s="45">
        <v>2</v>
      </c>
      <c r="C58" s="45"/>
      <c r="D58" s="45"/>
      <c r="E58" s="45"/>
      <c r="F58" s="45"/>
      <c r="G58" s="15"/>
      <c r="H58" s="43">
        <v>3</v>
      </c>
      <c r="I58" s="31"/>
      <c r="J58" s="46" t="s">
        <v>6</v>
      </c>
      <c r="K58" s="46"/>
      <c r="L58" s="46"/>
      <c r="M58" s="46"/>
      <c r="N58" s="46"/>
      <c r="O58" s="34"/>
      <c r="P58" s="38"/>
      <c r="Q58" s="12"/>
      <c r="R58" s="13"/>
      <c r="S58" s="14"/>
    </row>
    <row r="59" spans="1:23" x14ac:dyDescent="0.25">
      <c r="A59" s="37" t="s">
        <v>58</v>
      </c>
      <c r="B59" s="54">
        <v>2</v>
      </c>
      <c r="C59" s="55"/>
      <c r="D59" s="55"/>
      <c r="E59" s="55"/>
      <c r="F59" s="56"/>
      <c r="G59" s="15"/>
      <c r="H59" s="43">
        <v>3</v>
      </c>
      <c r="I59" s="31"/>
      <c r="J59" s="46" t="s">
        <v>6</v>
      </c>
      <c r="K59" s="46"/>
      <c r="L59" s="46"/>
      <c r="M59" s="46"/>
      <c r="N59" s="46"/>
      <c r="O59" s="34"/>
      <c r="P59" s="38">
        <f>P57</f>
        <v>30389600</v>
      </c>
      <c r="Q59" s="12"/>
      <c r="R59" s="13"/>
      <c r="S59" s="14"/>
    </row>
    <row r="60" spans="1:23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5"/>
      <c r="O60" s="40"/>
      <c r="P60" s="41"/>
      <c r="Q60" s="2"/>
      <c r="R60" s="2"/>
      <c r="S60" s="2"/>
    </row>
    <row r="61" spans="1:23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5"/>
      <c r="O61" s="40"/>
      <c r="P61" s="5"/>
      <c r="Q61" s="2"/>
      <c r="R61" s="2"/>
      <c r="S61" s="2"/>
    </row>
    <row r="62" spans="1:23" x14ac:dyDescent="0.25">
      <c r="A62" s="39" t="s">
        <v>59</v>
      </c>
      <c r="B62" s="39"/>
      <c r="C62" s="39"/>
      <c r="D62" s="39"/>
      <c r="E62" s="39"/>
      <c r="F62" s="39"/>
      <c r="G62" s="39"/>
      <c r="H62" s="39"/>
      <c r="I62" s="39"/>
      <c r="J62" s="39"/>
      <c r="K62" s="42" t="s">
        <v>60</v>
      </c>
      <c r="L62" s="39"/>
      <c r="M62" s="39"/>
      <c r="N62" s="5"/>
      <c r="O62" s="40"/>
      <c r="P62" s="5"/>
      <c r="Q62" s="2"/>
      <c r="R62" s="2"/>
      <c r="S62" s="2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2"/>
      <c r="P63" s="4"/>
      <c r="Q63" s="2"/>
      <c r="R63" s="2"/>
      <c r="S63" s="2"/>
    </row>
    <row r="64" spans="1:2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2"/>
      <c r="P64" s="4"/>
      <c r="Q64" s="2"/>
      <c r="R64" s="2"/>
      <c r="S64" s="2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2"/>
      <c r="P65" s="4"/>
      <c r="Q65" s="2"/>
      <c r="R65" s="2"/>
      <c r="S65" s="2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2"/>
      <c r="P66" s="4"/>
      <c r="Q66" s="2"/>
      <c r="R66" s="2"/>
      <c r="S66" s="2"/>
    </row>
    <row r="67" spans="1:19" ht="13.9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2"/>
      <c r="P67" s="4"/>
      <c r="Q67" s="2"/>
      <c r="R67" s="2"/>
      <c r="S67" s="2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2"/>
      <c r="P68" s="4"/>
      <c r="Q68" s="2"/>
      <c r="R68" s="2"/>
      <c r="S68" s="2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2"/>
      <c r="P69" s="4"/>
      <c r="Q69" s="2"/>
      <c r="R69" s="2"/>
      <c r="S69" s="2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2"/>
      <c r="P70" s="4"/>
      <c r="Q70" s="2"/>
      <c r="R70" s="2"/>
      <c r="S70" s="2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"/>
      <c r="P71" s="4"/>
      <c r="Q71" s="2"/>
      <c r="R71" s="2"/>
      <c r="S71" s="2"/>
    </row>
    <row r="72" spans="1:19" ht="13.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  <c r="P72" s="4"/>
      <c r="Q72" s="2"/>
      <c r="R72" s="2"/>
      <c r="S72" s="2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  <c r="P73" s="4"/>
      <c r="Q73" s="2"/>
      <c r="R73" s="2"/>
      <c r="S73" s="2"/>
    </row>
    <row r="76" spans="1:19" ht="13.95" customHeight="1" x14ac:dyDescent="0.25"/>
    <row r="97" ht="13.95" customHeight="1" x14ac:dyDescent="0.25"/>
    <row r="110" ht="12.75" customHeight="1" x14ac:dyDescent="0.25"/>
    <row r="115" ht="13.95" customHeight="1" x14ac:dyDescent="0.25"/>
    <row r="118" ht="13.95" customHeight="1" x14ac:dyDescent="0.25"/>
    <row r="128" ht="13.2" hidden="1" customHeight="1" x14ac:dyDescent="0.25"/>
    <row r="142" ht="13.95" customHeight="1" x14ac:dyDescent="0.25"/>
    <row r="144" ht="21" customHeight="1" x14ac:dyDescent="0.25"/>
    <row r="146" ht="13.2" hidden="1" customHeight="1" x14ac:dyDescent="0.25"/>
    <row r="164" ht="14.4" customHeight="1" x14ac:dyDescent="0.25"/>
    <row r="188" ht="13.95" customHeight="1" x14ac:dyDescent="0.25"/>
    <row r="196" ht="21" customHeight="1" x14ac:dyDescent="0.25"/>
    <row r="212" ht="13.95" customHeight="1" x14ac:dyDescent="0.25"/>
    <row r="242" ht="13.95" customHeight="1" x14ac:dyDescent="0.25"/>
    <row r="250" ht="13.95" customHeight="1" x14ac:dyDescent="0.25"/>
    <row r="261" ht="13.95" customHeight="1" x14ac:dyDescent="0.25"/>
    <row r="265" ht="16.95" customHeight="1" x14ac:dyDescent="0.25"/>
    <row r="269" ht="13.2" hidden="1" customHeight="1" x14ac:dyDescent="0.25"/>
    <row r="270" ht="13.2" hidden="1" customHeight="1" x14ac:dyDescent="0.25"/>
    <row r="271" ht="13.2" hidden="1" customHeight="1" x14ac:dyDescent="0.25"/>
    <row r="272" ht="13.2" hidden="1" customHeight="1" x14ac:dyDescent="0.25"/>
    <row r="273" ht="13.2" hidden="1" customHeight="1" x14ac:dyDescent="0.25"/>
    <row r="277" ht="13.2" hidden="1" customHeight="1" x14ac:dyDescent="0.25"/>
    <row r="278" ht="13.2" hidden="1" customHeight="1" x14ac:dyDescent="0.25"/>
    <row r="279" ht="13.2" hidden="1" customHeight="1" x14ac:dyDescent="0.25"/>
    <row r="280" ht="13.2" hidden="1" customHeight="1" x14ac:dyDescent="0.25"/>
    <row r="283" ht="13.95" customHeight="1" x14ac:dyDescent="0.25"/>
    <row r="287" ht="13.95" customHeight="1" x14ac:dyDescent="0.25"/>
    <row r="315" ht="13.95" customHeight="1" x14ac:dyDescent="0.25"/>
    <row r="316" ht="13.95" customHeight="1" x14ac:dyDescent="0.25"/>
    <row r="326" ht="13.95" customHeight="1" x14ac:dyDescent="0.25"/>
    <row r="327" ht="13.95" customHeight="1" x14ac:dyDescent="0.25"/>
    <row r="405" ht="13.95" customHeight="1" x14ac:dyDescent="0.25"/>
    <row r="409" ht="28.95" customHeight="1" x14ac:dyDescent="0.25"/>
    <row r="410" ht="40.950000000000003" customHeight="1" x14ac:dyDescent="0.25"/>
    <row r="411" ht="13.2" hidden="1" customHeight="1" x14ac:dyDescent="0.25"/>
    <row r="412" ht="13.2" hidden="1" customHeight="1" x14ac:dyDescent="0.25"/>
    <row r="413" ht="13.2" hidden="1" customHeight="1" x14ac:dyDescent="0.25"/>
    <row r="414" ht="13.2" hidden="1" customHeight="1" x14ac:dyDescent="0.25"/>
    <row r="415" ht="13.2" hidden="1" customHeight="1" x14ac:dyDescent="0.25"/>
    <row r="416" ht="13.2" hidden="1" customHeight="1" x14ac:dyDescent="0.25"/>
    <row r="421" ht="26.4" customHeight="1" x14ac:dyDescent="0.25"/>
    <row r="430" ht="26.4" customHeight="1" x14ac:dyDescent="0.25"/>
  </sheetData>
  <mergeCells count="21">
    <mergeCell ref="B59:F59"/>
    <mergeCell ref="J59:N59"/>
    <mergeCell ref="B54:F54"/>
    <mergeCell ref="J54:N54"/>
    <mergeCell ref="B58:F58"/>
    <mergeCell ref="J58:N58"/>
    <mergeCell ref="B55:F55"/>
    <mergeCell ref="J55:N55"/>
    <mergeCell ref="B56:F56"/>
    <mergeCell ref="J56:N56"/>
    <mergeCell ref="B57:F57"/>
    <mergeCell ref="J57:N57"/>
    <mergeCell ref="B9:F9"/>
    <mergeCell ref="J9:N9"/>
    <mergeCell ref="K1:P1"/>
    <mergeCell ref="J5:K5"/>
    <mergeCell ref="A6:P6"/>
    <mergeCell ref="B8:F8"/>
    <mergeCell ref="J8:N8"/>
    <mergeCell ref="B10:F10"/>
    <mergeCell ref="J10:N10"/>
  </mergeCells>
  <pageMargins left="0.7" right="0.7" top="0.75" bottom="0.75" header="0.3" footer="0.3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2024-03-22T10:01:08Z</dcterms:modified>
</cp:coreProperties>
</file>